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drawings/drawing3.xml" ContentType="application/vnd.openxmlformats-officedocument.drawing+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drawings/drawing4.xml" ContentType="application/vnd.openxmlformats-officedocument.drawing+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drawings/drawing5.xml" ContentType="application/vnd.openxmlformats-officedocument.drawing+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drawings/drawing6.xml" ContentType="application/vnd.openxmlformats-officedocument.drawing+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drawings/drawing7.xml" ContentType="application/vnd.openxmlformats-officedocument.drawing+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24226"/>
  <mc:AlternateContent xmlns:mc="http://schemas.openxmlformats.org/markup-compatibility/2006">
    <mc:Choice Requires="x15">
      <x15ac:absPath xmlns:x15ac="http://schemas.microsoft.com/office/spreadsheetml/2010/11/ac" url="C:\Users\menjorp\Downloads\"/>
    </mc:Choice>
  </mc:AlternateContent>
  <xr:revisionPtr revIDLastSave="0" documentId="8_{364B4E45-CBAE-4E01-9393-3C0F3232B52C}" xr6:coauthVersionLast="47" xr6:coauthVersionMax="47" xr10:uidLastSave="{00000000-0000-0000-0000-000000000000}"/>
  <bookViews>
    <workbookView xWindow="-120" yWindow="-120" windowWidth="29040" windowHeight="15840" firstSheet="1" activeTab="1" xr2:uid="{00000000-000D-0000-FFFF-FFFF00000000}"/>
  </bookViews>
  <sheets>
    <sheet name="dropdowns" sheetId="2" state="hidden" r:id="rId1"/>
    <sheet name="Breakfast Worksheet Instruction" sheetId="53" r:id="rId2"/>
    <sheet name="SFA Notes" sheetId="42" r:id="rId3"/>
    <sheet name="All Meals" sheetId="52" r:id="rId4"/>
    <sheet name="Monday" sheetId="3" r:id="rId5"/>
    <sheet name="Tuesday" sheetId="34" r:id="rId6"/>
    <sheet name="Wednesday" sheetId="37" r:id="rId7"/>
    <sheet name="Thursday" sheetId="39" r:id="rId8"/>
    <sheet name="Friday" sheetId="40" r:id="rId9"/>
    <sheet name="Weekly Report" sheetId="43" r:id="rId10"/>
  </sheets>
  <externalReferences>
    <externalReference r:id="rId11"/>
    <externalReference r:id="rId12"/>
    <externalReference r:id="rId13"/>
    <externalReference r:id="rId14"/>
    <externalReference r:id="rId15"/>
  </externalReferences>
  <definedNames>
    <definedName name="BEANS" localSheetId="3">'[1]Vegetable Subgroups'!$C$4:$C$50</definedName>
    <definedName name="BEANS" localSheetId="1">#REF!</definedName>
    <definedName name="BEANS" localSheetId="2">'[2]Vegetable Subgroups'!$C$4:$C$50</definedName>
    <definedName name="BEANS" localSheetId="7">#REF!</definedName>
    <definedName name="BEANS" localSheetId="5">#REF!</definedName>
    <definedName name="BEANS" localSheetId="6">#REF!</definedName>
    <definedName name="BEANS" localSheetId="9">#REF!</definedName>
    <definedName name="BEANS">#REF!</definedName>
    <definedName name="Cups" localSheetId="1">[3]dropdowns!$A$1:$A$17</definedName>
    <definedName name="Cups" localSheetId="2">[2]Sheet2!$A$1:$A$17</definedName>
    <definedName name="Cups" localSheetId="9">[4]dropdowns!$A$1:$A$17</definedName>
    <definedName name="Cups">dropdowns!$A$1:$A$17</definedName>
    <definedName name="cups1" localSheetId="1">[5]dropdowns!$D$1:$D$25</definedName>
    <definedName name="cups1">dropdowns!$D$1:$D$25</definedName>
    <definedName name="grains">dropdowns!$F$1:$F$3</definedName>
    <definedName name="GREEN" localSheetId="3">'[1]Vegetable Subgroups'!$A$4:$A$50</definedName>
    <definedName name="GREEN" localSheetId="1">#REF!</definedName>
    <definedName name="GREEN" localSheetId="8">#REF!</definedName>
    <definedName name="GREEN" localSheetId="2">'[2]Vegetable Subgroups'!$A$4:$A$50</definedName>
    <definedName name="GREEN" localSheetId="7">#REF!</definedName>
    <definedName name="GREEN" localSheetId="5">#REF!</definedName>
    <definedName name="GREEN" localSheetId="6">#REF!</definedName>
    <definedName name="GREEN" localSheetId="9">#REF!</definedName>
    <definedName name="GREEN">#REF!</definedName>
    <definedName name="l" localSheetId="1">#REF!</definedName>
    <definedName name="l" localSheetId="8">#REF!</definedName>
    <definedName name="l" localSheetId="7">#REF!</definedName>
    <definedName name="l" localSheetId="9">#REF!</definedName>
    <definedName name="l">#REF!</definedName>
    <definedName name="meals" localSheetId="1">'[3]All Meals'!$C$12:$C$61</definedName>
    <definedName name="meals" localSheetId="2">'[2]All Meals'!$B$11:$B$60</definedName>
    <definedName name="meals" localSheetId="9">'[4]All Meals'!$C$12:$C$61</definedName>
    <definedName name="meals">'All Meals'!$C$12:$C$62</definedName>
    <definedName name="Milk">dropdowns!$C$1:$C$9</definedName>
    <definedName name="OTHER" localSheetId="3">'[1]Vegetable Subgroups'!$E$4:$E$50</definedName>
    <definedName name="OTHER" localSheetId="1">#REF!</definedName>
    <definedName name="OTHER" localSheetId="8">#REF!</definedName>
    <definedName name="OTHER" localSheetId="2">'[2]Vegetable Subgroups'!$E$4:$E$50</definedName>
    <definedName name="OTHER" localSheetId="7">#REF!</definedName>
    <definedName name="OTHER" localSheetId="5">#REF!</definedName>
    <definedName name="OTHER" localSheetId="6">#REF!</definedName>
    <definedName name="OTHER" localSheetId="9">#REF!</definedName>
    <definedName name="OTHER">#REF!</definedName>
    <definedName name="_xlnm.Print_Area" localSheetId="1">'Breakfast Worksheet Instruction'!$A$1:$A$101</definedName>
    <definedName name="RED" localSheetId="3">'[1]Vegetable Subgroups'!$B$4:$B$50</definedName>
    <definedName name="RED" localSheetId="1">#REF!</definedName>
    <definedName name="RED" localSheetId="8">#REF!</definedName>
    <definedName name="RED" localSheetId="2">'[2]Vegetable Subgroups'!$B$4:$B$50</definedName>
    <definedName name="RED" localSheetId="7">#REF!</definedName>
    <definedName name="RED" localSheetId="5">#REF!</definedName>
    <definedName name="RED" localSheetId="6">#REF!</definedName>
    <definedName name="RED" localSheetId="9">#REF!</definedName>
    <definedName name="RED">#REF!</definedName>
    <definedName name="STARCHY" localSheetId="3">'[1]Vegetable Subgroups'!$D$4:$D$50</definedName>
    <definedName name="STARCHY" localSheetId="1">#REF!</definedName>
    <definedName name="STARCHY" localSheetId="8">#REF!</definedName>
    <definedName name="STARCHY" localSheetId="2">'[2]Vegetable Subgroups'!$D$4:$D$50</definedName>
    <definedName name="STARCHY" localSheetId="7">#REF!</definedName>
    <definedName name="STARCHY" localSheetId="5">#REF!</definedName>
    <definedName name="STARCHY" localSheetId="6">#REF!</definedName>
    <definedName name="STARCHY" localSheetId="9">#REF!</definedName>
    <definedName name="STARCHY">#REF!</definedName>
    <definedName name="su" localSheetId="1">#REF!</definedName>
    <definedName name="su" localSheetId="8">#REF!</definedName>
    <definedName name="su" localSheetId="7">#REF!</definedName>
    <definedName name="su" localSheetId="6">#REF!</definedName>
    <definedName name="su" localSheetId="9">#REF!</definedName>
    <definedName name="su">#REF!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6" i="40" l="1"/>
  <c r="O26" i="40" s="1"/>
  <c r="B25" i="40"/>
  <c r="O25" i="40" s="1"/>
  <c r="B24" i="40"/>
  <c r="O24" i="40" s="1"/>
  <c r="B23" i="40"/>
  <c r="O23" i="40" s="1"/>
  <c r="V22" i="40"/>
  <c r="B22" i="40"/>
  <c r="I22" i="40" s="1"/>
  <c r="B21" i="40"/>
  <c r="I21" i="40" s="1"/>
  <c r="B20" i="40"/>
  <c r="I20" i="40" s="1"/>
  <c r="B19" i="40"/>
  <c r="M19" i="40" s="1"/>
  <c r="B18" i="40"/>
  <c r="J18" i="40" s="1"/>
  <c r="U17" i="40"/>
  <c r="B17" i="40"/>
  <c r="K17" i="40" s="1"/>
  <c r="U16" i="40"/>
  <c r="B16" i="40"/>
  <c r="O16" i="40" s="1"/>
  <c r="U15" i="40"/>
  <c r="B15" i="40"/>
  <c r="I15" i="40" s="1"/>
  <c r="U14" i="40"/>
  <c r="V18" i="40" s="1"/>
  <c r="B14" i="40"/>
  <c r="N14" i="40" s="1"/>
  <c r="U13" i="40"/>
  <c r="B13" i="40"/>
  <c r="N13" i="40" s="1"/>
  <c r="B12" i="40"/>
  <c r="K12" i="40" s="1"/>
  <c r="B11" i="40"/>
  <c r="K11" i="40" s="1"/>
  <c r="B10" i="40"/>
  <c r="N10" i="40" s="1"/>
  <c r="B9" i="40"/>
  <c r="K9" i="40" s="1"/>
  <c r="B8" i="40"/>
  <c r="K8" i="40" s="1"/>
  <c r="B7" i="40"/>
  <c r="W5" i="40"/>
  <c r="F15" i="43" s="1"/>
  <c r="W5" i="39"/>
  <c r="E15" i="43" s="1"/>
  <c r="W5" i="37"/>
  <c r="D15" i="43" s="1"/>
  <c r="W5" i="34"/>
  <c r="W5" i="3"/>
  <c r="B15" i="43" s="1"/>
  <c r="B26" i="39"/>
  <c r="K26" i="39" s="1"/>
  <c r="B25" i="39"/>
  <c r="K25" i="39" s="1"/>
  <c r="B24" i="39"/>
  <c r="K24" i="39" s="1"/>
  <c r="B23" i="39"/>
  <c r="K23" i="39" s="1"/>
  <c r="V22" i="39"/>
  <c r="B22" i="39"/>
  <c r="O22" i="39" s="1"/>
  <c r="B21" i="39"/>
  <c r="H21" i="39" s="1"/>
  <c r="B20" i="39"/>
  <c r="K20" i="39" s="1"/>
  <c r="B19" i="39"/>
  <c r="K19" i="39" s="1"/>
  <c r="B18" i="39"/>
  <c r="O18" i="39" s="1"/>
  <c r="U17" i="39"/>
  <c r="B17" i="39"/>
  <c r="K17" i="39" s="1"/>
  <c r="U16" i="39"/>
  <c r="B16" i="39"/>
  <c r="K16" i="39" s="1"/>
  <c r="U15" i="39"/>
  <c r="B15" i="39"/>
  <c r="G15" i="39" s="1"/>
  <c r="U14" i="39"/>
  <c r="B14" i="39"/>
  <c r="I14" i="39" s="1"/>
  <c r="U13" i="39"/>
  <c r="V18" i="39" s="1"/>
  <c r="B13" i="39"/>
  <c r="N13" i="39" s="1"/>
  <c r="B12" i="39"/>
  <c r="K12" i="39" s="1"/>
  <c r="B11" i="39"/>
  <c r="N11" i="39" s="1"/>
  <c r="B10" i="39"/>
  <c r="K10" i="39" s="1"/>
  <c r="B9" i="39"/>
  <c r="N9" i="39" s="1"/>
  <c r="B8" i="39"/>
  <c r="K8" i="39" s="1"/>
  <c r="B7" i="39"/>
  <c r="N7" i="39" s="1"/>
  <c r="B26" i="37"/>
  <c r="O26" i="37" s="1"/>
  <c r="B25" i="37"/>
  <c r="O25" i="37" s="1"/>
  <c r="B24" i="37"/>
  <c r="O24" i="37" s="1"/>
  <c r="B23" i="37"/>
  <c r="O23" i="37" s="1"/>
  <c r="V22" i="37"/>
  <c r="B22" i="37"/>
  <c r="I22" i="37" s="1"/>
  <c r="B21" i="37"/>
  <c r="I21" i="37" s="1"/>
  <c r="B20" i="37"/>
  <c r="I20" i="37" s="1"/>
  <c r="B19" i="37"/>
  <c r="I19" i="37" s="1"/>
  <c r="B18" i="37"/>
  <c r="F18" i="37" s="1"/>
  <c r="U17" i="37"/>
  <c r="B17" i="37"/>
  <c r="F17" i="37" s="1"/>
  <c r="U16" i="37"/>
  <c r="B16" i="37"/>
  <c r="O16" i="37" s="1"/>
  <c r="U15" i="37"/>
  <c r="B15" i="37"/>
  <c r="E15" i="37" s="1"/>
  <c r="U14" i="37"/>
  <c r="B14" i="37"/>
  <c r="J14" i="37" s="1"/>
  <c r="U13" i="37"/>
  <c r="V18" i="37" s="1"/>
  <c r="B13" i="37"/>
  <c r="N13" i="37" s="1"/>
  <c r="B12" i="37"/>
  <c r="M12" i="37" s="1"/>
  <c r="B11" i="37"/>
  <c r="N11" i="37" s="1"/>
  <c r="B10" i="37"/>
  <c r="O10" i="37" s="1"/>
  <c r="B9" i="37"/>
  <c r="O9" i="37" s="1"/>
  <c r="B8" i="37"/>
  <c r="B7" i="37"/>
  <c r="N7" i="37" s="1"/>
  <c r="B26" i="34"/>
  <c r="O26" i="34" s="1"/>
  <c r="B25" i="34"/>
  <c r="K25" i="34" s="1"/>
  <c r="B24" i="34"/>
  <c r="K24" i="34" s="1"/>
  <c r="B23" i="34"/>
  <c r="O23" i="34" s="1"/>
  <c r="V22" i="34"/>
  <c r="B22" i="34"/>
  <c r="O22" i="34" s="1"/>
  <c r="B21" i="34"/>
  <c r="O21" i="34" s="1"/>
  <c r="B20" i="34"/>
  <c r="O20" i="34" s="1"/>
  <c r="B19" i="34"/>
  <c r="O19" i="34" s="1"/>
  <c r="B18" i="34"/>
  <c r="J18" i="34" s="1"/>
  <c r="U17" i="34"/>
  <c r="B17" i="34"/>
  <c r="O17" i="34" s="1"/>
  <c r="U16" i="34"/>
  <c r="B16" i="34"/>
  <c r="O16" i="34" s="1"/>
  <c r="U15" i="34"/>
  <c r="B15" i="34"/>
  <c r="O15" i="34" s="1"/>
  <c r="U14" i="34"/>
  <c r="B14" i="34"/>
  <c r="J14" i="34" s="1"/>
  <c r="U13" i="34"/>
  <c r="V18" i="34" s="1"/>
  <c r="B13" i="34"/>
  <c r="O13" i="34" s="1"/>
  <c r="B12" i="34"/>
  <c r="O12" i="34" s="1"/>
  <c r="B11" i="34"/>
  <c r="O11" i="34" s="1"/>
  <c r="B10" i="34"/>
  <c r="J10" i="34" s="1"/>
  <c r="B9" i="34"/>
  <c r="J9" i="34" s="1"/>
  <c r="B8" i="34"/>
  <c r="J8" i="34" s="1"/>
  <c r="B7" i="34"/>
  <c r="G7" i="34" s="1"/>
  <c r="R11" i="52"/>
  <c r="R13" i="52"/>
  <c r="R14" i="52"/>
  <c r="R15" i="52"/>
  <c r="R16" i="52"/>
  <c r="R17" i="52"/>
  <c r="R18" i="52"/>
  <c r="R19" i="52"/>
  <c r="R20" i="52"/>
  <c r="R21" i="52"/>
  <c r="R22" i="52"/>
  <c r="R23" i="52"/>
  <c r="R24" i="52"/>
  <c r="R25" i="52"/>
  <c r="R26" i="52"/>
  <c r="R27" i="52"/>
  <c r="R28" i="52"/>
  <c r="R29" i="52"/>
  <c r="R30" i="52"/>
  <c r="R31" i="52"/>
  <c r="R32" i="52"/>
  <c r="R33" i="52"/>
  <c r="R34" i="52"/>
  <c r="R35" i="52"/>
  <c r="R36" i="52"/>
  <c r="R37" i="52"/>
  <c r="R38" i="52"/>
  <c r="R39" i="52"/>
  <c r="R40" i="52"/>
  <c r="R41" i="52"/>
  <c r="R42" i="52"/>
  <c r="R43" i="52"/>
  <c r="R44" i="52"/>
  <c r="R45" i="52"/>
  <c r="R46" i="52"/>
  <c r="R47" i="52"/>
  <c r="R48" i="52"/>
  <c r="R49" i="52"/>
  <c r="R50" i="52"/>
  <c r="R51" i="52"/>
  <c r="R52" i="52"/>
  <c r="R53" i="52"/>
  <c r="R54" i="52"/>
  <c r="R55" i="52"/>
  <c r="R56" i="52"/>
  <c r="R57" i="52"/>
  <c r="R58" i="52"/>
  <c r="R59" i="52"/>
  <c r="R60" i="52"/>
  <c r="R61" i="52"/>
  <c r="R62" i="52"/>
  <c r="B7" i="3"/>
  <c r="N7" i="3" s="1"/>
  <c r="B26" i="3"/>
  <c r="I26" i="3" s="1"/>
  <c r="B25" i="3"/>
  <c r="E25" i="3" s="1"/>
  <c r="B24" i="3"/>
  <c r="G24" i="3" s="1"/>
  <c r="B23" i="3"/>
  <c r="E23" i="3" s="1"/>
  <c r="V22" i="3"/>
  <c r="B22" i="3"/>
  <c r="I22" i="3" s="1"/>
  <c r="B21" i="3"/>
  <c r="F21" i="3" s="1"/>
  <c r="B20" i="3"/>
  <c r="L20" i="3" s="1"/>
  <c r="B19" i="3"/>
  <c r="G19" i="3" s="1"/>
  <c r="B18" i="3"/>
  <c r="K18" i="3" s="1"/>
  <c r="U17" i="3"/>
  <c r="B17" i="3"/>
  <c r="J17" i="3" s="1"/>
  <c r="U16" i="3"/>
  <c r="B16" i="3"/>
  <c r="U15" i="3"/>
  <c r="B15" i="3"/>
  <c r="H15" i="3" s="1"/>
  <c r="U14" i="3"/>
  <c r="B14" i="3"/>
  <c r="G14" i="3" s="1"/>
  <c r="U13" i="3"/>
  <c r="V18" i="3" s="1"/>
  <c r="B13" i="3"/>
  <c r="H13" i="3" s="1"/>
  <c r="B12" i="3"/>
  <c r="B11" i="3"/>
  <c r="L11" i="3" s="1"/>
  <c r="B10" i="3"/>
  <c r="I10" i="3" s="1"/>
  <c r="B17" i="43"/>
  <c r="B9" i="3"/>
  <c r="L9" i="3" s="1"/>
  <c r="B8" i="3"/>
  <c r="H8" i="3" s="1"/>
  <c r="C16" i="43"/>
  <c r="D17" i="43"/>
  <c r="D16" i="43"/>
  <c r="E17" i="43"/>
  <c r="E16" i="43"/>
  <c r="F17" i="43"/>
  <c r="F16" i="43"/>
  <c r="I62" i="52"/>
  <c r="I61" i="52"/>
  <c r="I60" i="52"/>
  <c r="I59" i="52"/>
  <c r="I58" i="52"/>
  <c r="I57" i="52"/>
  <c r="I56" i="52"/>
  <c r="I55" i="52"/>
  <c r="I54" i="52"/>
  <c r="I53" i="52"/>
  <c r="I52" i="52"/>
  <c r="I51" i="52"/>
  <c r="I50" i="52"/>
  <c r="I49" i="52"/>
  <c r="I48" i="52"/>
  <c r="I47" i="52"/>
  <c r="I46" i="52"/>
  <c r="I45" i="52"/>
  <c r="I44" i="52"/>
  <c r="I43" i="52"/>
  <c r="I42" i="52"/>
  <c r="I41" i="52"/>
  <c r="I40" i="52"/>
  <c r="I39" i="52"/>
  <c r="I38" i="52"/>
  <c r="I37" i="52"/>
  <c r="I36" i="52"/>
  <c r="I35" i="52"/>
  <c r="I34" i="52"/>
  <c r="I33" i="52"/>
  <c r="I32" i="52"/>
  <c r="I31" i="52"/>
  <c r="I30" i="52"/>
  <c r="I29" i="52"/>
  <c r="I28" i="52"/>
  <c r="I27" i="52"/>
  <c r="I26" i="52"/>
  <c r="I25" i="52"/>
  <c r="I24" i="52"/>
  <c r="I23" i="52"/>
  <c r="I22" i="52"/>
  <c r="I21" i="52"/>
  <c r="I20" i="52"/>
  <c r="I19" i="52"/>
  <c r="I18" i="52"/>
  <c r="Y17" i="52"/>
  <c r="I17" i="52"/>
  <c r="I16" i="52"/>
  <c r="I15" i="52"/>
  <c r="I14" i="52"/>
  <c r="I13" i="52"/>
  <c r="X11" i="52"/>
  <c r="I11" i="52"/>
  <c r="X10" i="52"/>
  <c r="X9" i="52"/>
  <c r="X8" i="52"/>
  <c r="X6" i="52"/>
  <c r="B16" i="43"/>
  <c r="C17" i="43"/>
  <c r="C15" i="43"/>
  <c r="H18" i="39"/>
  <c r="L18" i="39"/>
  <c r="E14" i="39"/>
  <c r="E18" i="39"/>
  <c r="I18" i="39"/>
  <c r="M18" i="39"/>
  <c r="L21" i="39"/>
  <c r="F14" i="39"/>
  <c r="N14" i="39"/>
  <c r="L16" i="39"/>
  <c r="F18" i="39"/>
  <c r="J18" i="39"/>
  <c r="N18" i="39"/>
  <c r="M19" i="39"/>
  <c r="M21" i="39"/>
  <c r="E22" i="39"/>
  <c r="I22" i="39"/>
  <c r="M22" i="39"/>
  <c r="H24" i="39"/>
  <c r="L24" i="39"/>
  <c r="H25" i="39"/>
  <c r="H26" i="39"/>
  <c r="L26" i="39"/>
  <c r="H14" i="39"/>
  <c r="L14" i="39"/>
  <c r="M14" i="39"/>
  <c r="H22" i="39"/>
  <c r="L22" i="39"/>
  <c r="H9" i="39"/>
  <c r="H12" i="39"/>
  <c r="H13" i="39"/>
  <c r="G14" i="39"/>
  <c r="K14" i="39"/>
  <c r="I16" i="39"/>
  <c r="G18" i="39"/>
  <c r="K18" i="39"/>
  <c r="F21" i="39"/>
  <c r="F22" i="39"/>
  <c r="J22" i="39"/>
  <c r="E24" i="39"/>
  <c r="I24" i="39"/>
  <c r="E26" i="39"/>
  <c r="I26" i="39"/>
  <c r="H23" i="37"/>
  <c r="H24" i="37"/>
  <c r="L24" i="37"/>
  <c r="H25" i="37"/>
  <c r="H10" i="37"/>
  <c r="H11" i="37"/>
  <c r="G14" i="37"/>
  <c r="K14" i="37"/>
  <c r="O14" i="37"/>
  <c r="J15" i="37"/>
  <c r="E16" i="37"/>
  <c r="I16" i="37"/>
  <c r="M16" i="37"/>
  <c r="H17" i="37"/>
  <c r="G18" i="37"/>
  <c r="K18" i="37"/>
  <c r="O18" i="37"/>
  <c r="F20" i="37"/>
  <c r="J20" i="37"/>
  <c r="N20" i="37"/>
  <c r="F21" i="37"/>
  <c r="J21" i="37"/>
  <c r="N21" i="37"/>
  <c r="E23" i="37"/>
  <c r="I23" i="37"/>
  <c r="M23" i="37"/>
  <c r="E24" i="37"/>
  <c r="I24" i="37"/>
  <c r="M24" i="37"/>
  <c r="M25" i="37"/>
  <c r="H16" i="37"/>
  <c r="L16" i="37"/>
  <c r="H14" i="37"/>
  <c r="F16" i="37"/>
  <c r="J16" i="37"/>
  <c r="N16" i="37"/>
  <c r="H18" i="37"/>
  <c r="G20" i="37"/>
  <c r="K20" i="37"/>
  <c r="O20" i="37"/>
  <c r="G21" i="37"/>
  <c r="K21" i="37"/>
  <c r="O21" i="37"/>
  <c r="F23" i="37"/>
  <c r="J23" i="37"/>
  <c r="N23" i="37"/>
  <c r="F24" i="37"/>
  <c r="J24" i="37"/>
  <c r="N24" i="37"/>
  <c r="N25" i="37"/>
  <c r="L23" i="37"/>
  <c r="G16" i="37"/>
  <c r="K16" i="37"/>
  <c r="H20" i="37"/>
  <c r="H21" i="37"/>
  <c r="H22" i="37"/>
  <c r="G23" i="37"/>
  <c r="K23" i="37"/>
  <c r="G24" i="37"/>
  <c r="K24" i="37"/>
  <c r="H15" i="34"/>
  <c r="L15" i="34"/>
  <c r="H19" i="34"/>
  <c r="H20" i="34"/>
  <c r="E15" i="34"/>
  <c r="I15" i="34"/>
  <c r="M15" i="34"/>
  <c r="E19" i="34"/>
  <c r="I19" i="34"/>
  <c r="M19" i="34"/>
  <c r="M20" i="34"/>
  <c r="M21" i="34"/>
  <c r="L23" i="34"/>
  <c r="H13" i="34"/>
  <c r="L13" i="34"/>
  <c r="F15" i="34"/>
  <c r="J15" i="34"/>
  <c r="N15" i="34"/>
  <c r="H17" i="34"/>
  <c r="L17" i="34"/>
  <c r="F19" i="34"/>
  <c r="J19" i="34"/>
  <c r="N19" i="34"/>
  <c r="J20" i="34"/>
  <c r="F21" i="34"/>
  <c r="E23" i="34"/>
  <c r="I24" i="34"/>
  <c r="L19" i="34"/>
  <c r="E9" i="34"/>
  <c r="E10" i="34"/>
  <c r="E13" i="34"/>
  <c r="I13" i="34"/>
  <c r="G15" i="34"/>
  <c r="K15" i="34"/>
  <c r="E17" i="34"/>
  <c r="I17" i="34"/>
  <c r="G19" i="34"/>
  <c r="K19" i="34"/>
  <c r="K21" i="34"/>
  <c r="J23" i="34"/>
  <c r="F24" i="34"/>
  <c r="I25" i="3"/>
  <c r="L14" i="3"/>
  <c r="J13" i="3"/>
  <c r="E19" i="3"/>
  <c r="I19" i="3"/>
  <c r="K12" i="3"/>
  <c r="F16" i="3"/>
  <c r="L18" i="3"/>
  <c r="G25" i="3"/>
  <c r="J16" i="3"/>
  <c r="K25" i="3"/>
  <c r="E18" i="3"/>
  <c r="I18" i="3"/>
  <c r="N12" i="3"/>
  <c r="O12" i="3"/>
  <c r="L25" i="3"/>
  <c r="O25" i="3"/>
  <c r="G13" i="3"/>
  <c r="L13" i="3"/>
  <c r="F25" i="3"/>
  <c r="F13" i="3"/>
  <c r="E13" i="3"/>
  <c r="I13" i="3"/>
  <c r="J25" i="3"/>
  <c r="H25" i="3"/>
  <c r="M25" i="3"/>
  <c r="K13" i="3"/>
  <c r="L19" i="3"/>
  <c r="N25" i="3"/>
  <c r="E14" i="3"/>
  <c r="I14" i="3"/>
  <c r="F10" i="3"/>
  <c r="Y11" i="52"/>
  <c r="K9" i="3"/>
  <c r="F14" i="3"/>
  <c r="E10" i="3"/>
  <c r="N26" i="3"/>
  <c r="G26" i="3"/>
  <c r="L17" i="3"/>
  <c r="L26" i="3"/>
  <c r="H26" i="3"/>
  <c r="M26" i="3"/>
  <c r="E26" i="3"/>
  <c r="K26" i="3"/>
  <c r="G12" i="3"/>
  <c r="H16" i="3"/>
  <c r="G20" i="3"/>
  <c r="O26" i="3"/>
  <c r="F9" i="3"/>
  <c r="E12" i="3"/>
  <c r="I12" i="3"/>
  <c r="J12" i="3"/>
  <c r="K14" i="3"/>
  <c r="H14" i="3"/>
  <c r="N14" i="3"/>
  <c r="O14" i="3"/>
  <c r="N16" i="3"/>
  <c r="O16" i="3"/>
  <c r="K16" i="3"/>
  <c r="N18" i="3"/>
  <c r="O18" i="3"/>
  <c r="J18" i="3"/>
  <c r="H18" i="3"/>
  <c r="F12" i="3"/>
  <c r="H12" i="3"/>
  <c r="L16" i="3"/>
  <c r="G18" i="3"/>
  <c r="E16" i="3"/>
  <c r="I16" i="3"/>
  <c r="L12" i="3"/>
  <c r="F22" i="3"/>
  <c r="F26" i="3"/>
  <c r="J14" i="3"/>
  <c r="F18" i="3"/>
  <c r="G16" i="3"/>
  <c r="G9" i="3"/>
  <c r="E9" i="3"/>
  <c r="I9" i="3"/>
  <c r="K22" i="3"/>
  <c r="G22" i="3"/>
  <c r="O22" i="3"/>
  <c r="M22" i="3"/>
  <c r="L22" i="3"/>
  <c r="N22" i="3"/>
  <c r="E22" i="3"/>
  <c r="J22" i="3"/>
  <c r="H19" i="3"/>
  <c r="F19" i="3"/>
  <c r="K19" i="3"/>
  <c r="J19" i="3"/>
  <c r="M19" i="3"/>
  <c r="N19" i="3"/>
  <c r="O19" i="3"/>
  <c r="N9" i="3"/>
  <c r="O9" i="3"/>
  <c r="H9" i="3"/>
  <c r="J9" i="3"/>
  <c r="M9" i="3"/>
  <c r="O15" i="3"/>
  <c r="O20" i="3"/>
  <c r="N13" i="3"/>
  <c r="O13" i="3"/>
  <c r="J26" i="3"/>
  <c r="M12" i="3"/>
  <c r="M13" i="3"/>
  <c r="M14" i="3"/>
  <c r="M16" i="3"/>
  <c r="M18" i="3"/>
  <c r="K10" i="34"/>
  <c r="F10" i="34"/>
  <c r="N10" i="34"/>
  <c r="O10" i="34"/>
  <c r="L10" i="34"/>
  <c r="G10" i="34"/>
  <c r="I10" i="34"/>
  <c r="H10" i="34"/>
  <c r="M10" i="34"/>
  <c r="H9" i="34"/>
  <c r="K9" i="34"/>
  <c r="G9" i="34"/>
  <c r="O9" i="34"/>
  <c r="F9" i="34"/>
  <c r="N9" i="34"/>
  <c r="I9" i="34"/>
  <c r="L9" i="34"/>
  <c r="M9" i="34"/>
  <c r="K7" i="3"/>
  <c r="F7" i="40"/>
  <c r="H25" i="40"/>
  <c r="L25" i="40"/>
  <c r="H26" i="40"/>
  <c r="L26" i="40"/>
  <c r="H7" i="40"/>
  <c r="H9" i="40"/>
  <c r="H13" i="40"/>
  <c r="G14" i="40"/>
  <c r="K14" i="40"/>
  <c r="O14" i="40"/>
  <c r="F15" i="40"/>
  <c r="O18" i="40"/>
  <c r="F19" i="40"/>
  <c r="J19" i="40"/>
  <c r="N19" i="40"/>
  <c r="J21" i="40"/>
  <c r="F22" i="40"/>
  <c r="J22" i="40"/>
  <c r="N22" i="40"/>
  <c r="E24" i="40"/>
  <c r="E25" i="40"/>
  <c r="I25" i="40"/>
  <c r="M25" i="40"/>
  <c r="E26" i="40"/>
  <c r="I26" i="40"/>
  <c r="M26" i="40"/>
  <c r="H14" i="40"/>
  <c r="G19" i="40"/>
  <c r="K19" i="40"/>
  <c r="O19" i="40"/>
  <c r="G22" i="40"/>
  <c r="K22" i="40"/>
  <c r="O22" i="40"/>
  <c r="N24" i="40"/>
  <c r="F25" i="40"/>
  <c r="J25" i="40"/>
  <c r="N25" i="40"/>
  <c r="F26" i="40"/>
  <c r="J26" i="40"/>
  <c r="N26" i="40"/>
  <c r="G16" i="40"/>
  <c r="H19" i="40"/>
  <c r="H21" i="40"/>
  <c r="H22" i="40"/>
  <c r="G24" i="40"/>
  <c r="G25" i="40"/>
  <c r="K25" i="40"/>
  <c r="G26" i="40"/>
  <c r="K26" i="40"/>
  <c r="F8" i="34" l="1"/>
  <c r="G11" i="3"/>
  <c r="O18" i="34"/>
  <c r="I20" i="39"/>
  <c r="I22" i="34"/>
  <c r="F20" i="39"/>
  <c r="K20" i="40"/>
  <c r="K15" i="40"/>
  <c r="H10" i="40"/>
  <c r="K8" i="34"/>
  <c r="E24" i="3"/>
  <c r="N24" i="3"/>
  <c r="L12" i="34"/>
  <c r="J26" i="37"/>
  <c r="H15" i="39"/>
  <c r="E23" i="40"/>
  <c r="L24" i="3"/>
  <c r="N22" i="34"/>
  <c r="K14" i="34"/>
  <c r="L25" i="34"/>
  <c r="H16" i="34"/>
  <c r="L22" i="34"/>
  <c r="I26" i="37"/>
  <c r="E15" i="39"/>
  <c r="G8" i="34"/>
  <c r="O11" i="3"/>
  <c r="L17" i="40"/>
  <c r="N8" i="34"/>
  <c r="O8" i="34" s="1"/>
  <c r="I11" i="3"/>
  <c r="M11" i="3"/>
  <c r="L21" i="3"/>
  <c r="I21" i="3"/>
  <c r="I25" i="34"/>
  <c r="H20" i="39"/>
  <c r="J8" i="3"/>
  <c r="N11" i="3"/>
  <c r="E11" i="3"/>
  <c r="M24" i="3"/>
  <c r="K24" i="3"/>
  <c r="K21" i="3"/>
  <c r="J11" i="3"/>
  <c r="E21" i="3"/>
  <c r="I12" i="34"/>
  <c r="E8" i="34"/>
  <c r="I8" i="34" s="1"/>
  <c r="E25" i="34"/>
  <c r="J22" i="34"/>
  <c r="K18" i="34"/>
  <c r="M16" i="34"/>
  <c r="G14" i="34"/>
  <c r="H12" i="34"/>
  <c r="H25" i="34"/>
  <c r="E22" i="34"/>
  <c r="H22" i="34"/>
  <c r="H26" i="37"/>
  <c r="F26" i="37"/>
  <c r="E26" i="37"/>
  <c r="L26" i="37"/>
  <c r="J15" i="39"/>
  <c r="L23" i="39"/>
  <c r="E20" i="39"/>
  <c r="F11" i="3"/>
  <c r="H11" i="3"/>
  <c r="J24" i="3"/>
  <c r="O24" i="3"/>
  <c r="G21" i="3"/>
  <c r="H21" i="3"/>
  <c r="J21" i="3"/>
  <c r="J25" i="34"/>
  <c r="K22" i="34"/>
  <c r="J16" i="34"/>
  <c r="H14" i="34"/>
  <c r="E12" i="34"/>
  <c r="F22" i="34"/>
  <c r="G18" i="34"/>
  <c r="I16" i="34"/>
  <c r="L8" i="34"/>
  <c r="M8" i="34" s="1"/>
  <c r="K26" i="37"/>
  <c r="I23" i="39"/>
  <c r="F15" i="39"/>
  <c r="H23" i="39"/>
  <c r="K11" i="3"/>
  <c r="H24" i="3"/>
  <c r="F24" i="3"/>
  <c r="O21" i="3"/>
  <c r="M21" i="3"/>
  <c r="N21" i="3"/>
  <c r="I24" i="3"/>
  <c r="F25" i="34"/>
  <c r="G22" i="34"/>
  <c r="H18" i="34"/>
  <c r="F16" i="34"/>
  <c r="M25" i="34"/>
  <c r="E16" i="34"/>
  <c r="O14" i="34"/>
  <c r="H8" i="34"/>
  <c r="M22" i="34"/>
  <c r="L16" i="34"/>
  <c r="G26" i="37"/>
  <c r="N26" i="37"/>
  <c r="G19" i="37"/>
  <c r="M26" i="37"/>
  <c r="F19" i="37"/>
  <c r="E23" i="39"/>
  <c r="J20" i="39"/>
  <c r="H17" i="39"/>
  <c r="H10" i="39"/>
  <c r="L20" i="39"/>
  <c r="M20" i="39"/>
  <c r="I15" i="39"/>
  <c r="L15" i="39"/>
  <c r="E8" i="3"/>
  <c r="I8" i="3" s="1"/>
  <c r="N8" i="3"/>
  <c r="O8" i="3" s="1"/>
  <c r="G8" i="3"/>
  <c r="F8" i="3"/>
  <c r="L8" i="3"/>
  <c r="M8" i="3" s="1"/>
  <c r="F11" i="37"/>
  <c r="H7" i="39"/>
  <c r="H7" i="37"/>
  <c r="E7" i="40"/>
  <c r="I7" i="40" s="1"/>
  <c r="O14" i="39"/>
  <c r="N15" i="39"/>
  <c r="H8" i="39"/>
  <c r="M15" i="39"/>
  <c r="J14" i="39"/>
  <c r="F23" i="39"/>
  <c r="M14" i="40"/>
  <c r="H15" i="40"/>
  <c r="N23" i="40"/>
  <c r="G20" i="40"/>
  <c r="I17" i="40"/>
  <c r="G15" i="40"/>
  <c r="N20" i="40"/>
  <c r="H17" i="40"/>
  <c r="H11" i="40"/>
  <c r="L23" i="40"/>
  <c r="N7" i="40"/>
  <c r="O7" i="40" s="1"/>
  <c r="H7" i="3"/>
  <c r="E20" i="3"/>
  <c r="G21" i="34"/>
  <c r="E24" i="34"/>
  <c r="I21" i="34"/>
  <c r="J25" i="37"/>
  <c r="O22" i="37"/>
  <c r="G15" i="37"/>
  <c r="I25" i="37"/>
  <c r="N22" i="37"/>
  <c r="J19" i="39"/>
  <c r="H11" i="39"/>
  <c r="I19" i="39"/>
  <c r="G11" i="37"/>
  <c r="J23" i="40"/>
  <c r="J20" i="40"/>
  <c r="N15" i="40"/>
  <c r="H23" i="40"/>
  <c r="K17" i="3"/>
  <c r="H10" i="3"/>
  <c r="N21" i="34"/>
  <c r="L24" i="34"/>
  <c r="E21" i="34"/>
  <c r="L21" i="34"/>
  <c r="K25" i="37"/>
  <c r="F25" i="37"/>
  <c r="K22" i="37"/>
  <c r="O19" i="37"/>
  <c r="E25" i="37"/>
  <c r="J22" i="37"/>
  <c r="N19" i="37"/>
  <c r="I25" i="39"/>
  <c r="F19" i="39"/>
  <c r="E19" i="39"/>
  <c r="L19" i="39"/>
  <c r="K23" i="40"/>
  <c r="H20" i="40"/>
  <c r="E17" i="40"/>
  <c r="M23" i="40"/>
  <c r="J7" i="40"/>
  <c r="G23" i="40"/>
  <c r="F23" i="40"/>
  <c r="O20" i="40"/>
  <c r="O15" i="40"/>
  <c r="I23" i="40"/>
  <c r="F20" i="40"/>
  <c r="J15" i="40"/>
  <c r="K7" i="40"/>
  <c r="M10" i="3"/>
  <c r="E17" i="3"/>
  <c r="G10" i="3"/>
  <c r="J24" i="34"/>
  <c r="M24" i="34"/>
  <c r="J21" i="34"/>
  <c r="H11" i="34"/>
  <c r="L7" i="34"/>
  <c r="H24" i="34"/>
  <c r="H21" i="34"/>
  <c r="G25" i="37"/>
  <c r="H19" i="37"/>
  <c r="L25" i="37"/>
  <c r="G22" i="37"/>
  <c r="K19" i="37"/>
  <c r="F22" i="37"/>
  <c r="J19" i="37"/>
  <c r="E25" i="39"/>
  <c r="L25" i="39"/>
  <c r="H19" i="39"/>
  <c r="J18" i="37"/>
  <c r="L22" i="37"/>
  <c r="J24" i="40"/>
  <c r="O21" i="40"/>
  <c r="N16" i="40"/>
  <c r="F21" i="40"/>
  <c r="K18" i="40"/>
  <c r="M16" i="40"/>
  <c r="L24" i="40"/>
  <c r="L16" i="40"/>
  <c r="G7" i="3"/>
  <c r="F7" i="3"/>
  <c r="E7" i="3"/>
  <c r="I7" i="3" s="1"/>
  <c r="H23" i="3"/>
  <c r="N20" i="3"/>
  <c r="G17" i="3"/>
  <c r="O17" i="3"/>
  <c r="G15" i="3"/>
  <c r="N15" i="3"/>
  <c r="M17" i="3"/>
  <c r="N23" i="3"/>
  <c r="L15" i="3"/>
  <c r="M23" i="3"/>
  <c r="O10" i="3"/>
  <c r="J10" i="3"/>
  <c r="F23" i="34"/>
  <c r="M26" i="34"/>
  <c r="F20" i="34"/>
  <c r="H7" i="34"/>
  <c r="H23" i="34"/>
  <c r="I20" i="34"/>
  <c r="F15" i="37"/>
  <c r="H13" i="37"/>
  <c r="H9" i="37"/>
  <c r="E16" i="39"/>
  <c r="I21" i="39"/>
  <c r="H16" i="39"/>
  <c r="K23" i="34"/>
  <c r="E8" i="37"/>
  <c r="F12" i="37"/>
  <c r="G13" i="37"/>
  <c r="M15" i="37"/>
  <c r="F16" i="39"/>
  <c r="E12" i="40"/>
  <c r="L14" i="40"/>
  <c r="K21" i="40"/>
  <c r="H18" i="40"/>
  <c r="J16" i="40"/>
  <c r="M24" i="40"/>
  <c r="G18" i="40"/>
  <c r="I16" i="40"/>
  <c r="H24" i="40"/>
  <c r="H16" i="40"/>
  <c r="L7" i="3"/>
  <c r="M20" i="3"/>
  <c r="H20" i="3"/>
  <c r="H17" i="3"/>
  <c r="N17" i="3"/>
  <c r="I15" i="3"/>
  <c r="M15" i="3"/>
  <c r="F20" i="3"/>
  <c r="G23" i="3"/>
  <c r="L23" i="3"/>
  <c r="F15" i="3"/>
  <c r="F23" i="3"/>
  <c r="N10" i="3"/>
  <c r="L10" i="3"/>
  <c r="J26" i="34"/>
  <c r="K20" i="34"/>
  <c r="I11" i="34"/>
  <c r="I26" i="34"/>
  <c r="M23" i="34"/>
  <c r="L26" i="34"/>
  <c r="E20" i="34"/>
  <c r="H15" i="37"/>
  <c r="O15" i="37"/>
  <c r="H12" i="37"/>
  <c r="H8" i="37"/>
  <c r="E21" i="39"/>
  <c r="E18" i="34"/>
  <c r="F7" i="37"/>
  <c r="G8" i="37"/>
  <c r="L11" i="37"/>
  <c r="M11" i="37"/>
  <c r="I12" i="37"/>
  <c r="I13" i="37"/>
  <c r="E22" i="37"/>
  <c r="G9" i="39"/>
  <c r="K15" i="39"/>
  <c r="F24" i="40"/>
  <c r="K24" i="40"/>
  <c r="K16" i="40"/>
  <c r="G21" i="40"/>
  <c r="F16" i="40"/>
  <c r="I24" i="40"/>
  <c r="N21" i="40"/>
  <c r="E16" i="40"/>
  <c r="H12" i="40"/>
  <c r="H8" i="40"/>
  <c r="O7" i="3"/>
  <c r="J7" i="3"/>
  <c r="J20" i="3"/>
  <c r="I20" i="3"/>
  <c r="F17" i="3"/>
  <c r="I17" i="3"/>
  <c r="E15" i="3"/>
  <c r="J15" i="3"/>
  <c r="K20" i="3"/>
  <c r="K23" i="3"/>
  <c r="O23" i="3"/>
  <c r="J23" i="3"/>
  <c r="K15" i="3"/>
  <c r="K10" i="3"/>
  <c r="I23" i="3"/>
  <c r="F26" i="34"/>
  <c r="G20" i="34"/>
  <c r="E11" i="34"/>
  <c r="E7" i="34"/>
  <c r="I7" i="34" s="1"/>
  <c r="E26" i="34"/>
  <c r="I23" i="34"/>
  <c r="N20" i="34"/>
  <c r="L11" i="34"/>
  <c r="H26" i="34"/>
  <c r="L20" i="34"/>
  <c r="K15" i="37"/>
  <c r="N15" i="37"/>
  <c r="J21" i="39"/>
  <c r="L8" i="37"/>
  <c r="L12" i="37"/>
  <c r="L13" i="37"/>
  <c r="O13" i="37"/>
  <c r="M22" i="37"/>
  <c r="E14" i="40"/>
  <c r="E20" i="40"/>
  <c r="N18" i="34"/>
  <c r="N24" i="34"/>
  <c r="N26" i="34"/>
  <c r="K8" i="37"/>
  <c r="E9" i="37"/>
  <c r="E10" i="37"/>
  <c r="N12" i="37"/>
  <c r="I15" i="37"/>
  <c r="F9" i="39"/>
  <c r="O15" i="39"/>
  <c r="J23" i="39"/>
  <c r="M26" i="39"/>
  <c r="N26" i="39"/>
  <c r="F11" i="40"/>
  <c r="G12" i="40"/>
  <c r="I14" i="40"/>
  <c r="I9" i="37"/>
  <c r="O12" i="40"/>
  <c r="M20" i="40"/>
  <c r="E22" i="40"/>
  <c r="F14" i="34"/>
  <c r="O24" i="34"/>
  <c r="G26" i="34"/>
  <c r="K7" i="37"/>
  <c r="F8" i="37"/>
  <c r="L9" i="37"/>
  <c r="M9" i="37"/>
  <c r="O11" i="37"/>
  <c r="G12" i="37"/>
  <c r="L15" i="37"/>
  <c r="K17" i="37"/>
  <c r="N18" i="37"/>
  <c r="L9" i="39"/>
  <c r="M9" i="39"/>
  <c r="E11" i="39"/>
  <c r="E13" i="39"/>
  <c r="G20" i="39"/>
  <c r="F24" i="39"/>
  <c r="F26" i="39"/>
  <c r="E8" i="40"/>
  <c r="K26" i="34"/>
  <c r="O9" i="39"/>
  <c r="O11" i="39"/>
  <c r="K13" i="39"/>
  <c r="J26" i="39"/>
  <c r="G8" i="40"/>
  <c r="L22" i="40"/>
  <c r="M10" i="40"/>
  <c r="F17" i="40"/>
  <c r="I19" i="40"/>
  <c r="F18" i="34"/>
  <c r="I10" i="37"/>
  <c r="J11" i="37"/>
  <c r="M13" i="37"/>
  <c r="E20" i="37"/>
  <c r="E7" i="39"/>
  <c r="I7" i="39" s="1"/>
  <c r="O7" i="39"/>
  <c r="J9" i="39"/>
  <c r="G11" i="39"/>
  <c r="F13" i="39"/>
  <c r="M13" i="39"/>
  <c r="J16" i="39"/>
  <c r="F17" i="39"/>
  <c r="O20" i="39"/>
  <c r="G22" i="39"/>
  <c r="M23" i="39"/>
  <c r="N23" i="39"/>
  <c r="J24" i="39"/>
  <c r="F25" i="39"/>
  <c r="L8" i="40"/>
  <c r="M8" i="40" s="1"/>
  <c r="J8" i="40"/>
  <c r="F9" i="40"/>
  <c r="E10" i="40"/>
  <c r="O10" i="40"/>
  <c r="L12" i="40"/>
  <c r="J12" i="40"/>
  <c r="F13" i="40"/>
  <c r="J17" i="40"/>
  <c r="F18" i="40"/>
  <c r="L20" i="40"/>
  <c r="M22" i="40"/>
  <c r="K16" i="34"/>
  <c r="L18" i="34"/>
  <c r="I18" i="34"/>
  <c r="G24" i="34"/>
  <c r="J8" i="37"/>
  <c r="M8" i="37" s="1"/>
  <c r="K10" i="37"/>
  <c r="E11" i="37"/>
  <c r="K11" i="37"/>
  <c r="E13" i="37"/>
  <c r="M20" i="37"/>
  <c r="G7" i="39"/>
  <c r="E9" i="39"/>
  <c r="K9" i="39"/>
  <c r="L11" i="39"/>
  <c r="J11" i="39"/>
  <c r="L13" i="39"/>
  <c r="G13" i="39"/>
  <c r="O13" i="39"/>
  <c r="M16" i="39"/>
  <c r="N16" i="39"/>
  <c r="N20" i="39"/>
  <c r="K22" i="39"/>
  <c r="M24" i="39"/>
  <c r="N24" i="39"/>
  <c r="J25" i="39"/>
  <c r="G10" i="40"/>
  <c r="M12" i="40"/>
  <c r="M17" i="40"/>
  <c r="N17" i="40"/>
  <c r="N18" i="40"/>
  <c r="M18" i="34"/>
  <c r="L20" i="37"/>
  <c r="L7" i="39"/>
  <c r="J7" i="39"/>
  <c r="M11" i="39"/>
  <c r="J13" i="39"/>
  <c r="N22" i="39"/>
  <c r="M25" i="39"/>
  <c r="N25" i="39"/>
  <c r="L10" i="40"/>
  <c r="J10" i="40"/>
  <c r="H22" i="3"/>
  <c r="K7" i="34"/>
  <c r="J7" i="34"/>
  <c r="M11" i="34"/>
  <c r="J11" i="34"/>
  <c r="M12" i="34"/>
  <c r="J12" i="34"/>
  <c r="M13" i="34"/>
  <c r="J13" i="34"/>
  <c r="E14" i="34"/>
  <c r="M14" i="34"/>
  <c r="G16" i="34"/>
  <c r="M17" i="34"/>
  <c r="J17" i="34"/>
  <c r="G23" i="34"/>
  <c r="N25" i="34"/>
  <c r="O25" i="34"/>
  <c r="E7" i="37"/>
  <c r="I7" i="37" s="1"/>
  <c r="J7" i="37"/>
  <c r="O7" i="37"/>
  <c r="K9" i="37"/>
  <c r="F9" i="37"/>
  <c r="J9" i="37"/>
  <c r="M10" i="37"/>
  <c r="G10" i="37"/>
  <c r="L10" i="37"/>
  <c r="J10" i="37"/>
  <c r="L14" i="37"/>
  <c r="O17" i="37"/>
  <c r="J17" i="37"/>
  <c r="E17" i="37"/>
  <c r="M17" i="37"/>
  <c r="G17" i="37"/>
  <c r="L17" i="37"/>
  <c r="N17" i="37"/>
  <c r="M21" i="37"/>
  <c r="L21" i="37"/>
  <c r="E21" i="37"/>
  <c r="F8" i="39"/>
  <c r="M17" i="39"/>
  <c r="G17" i="39"/>
  <c r="L17" i="39"/>
  <c r="O17" i="39"/>
  <c r="J17" i="39"/>
  <c r="E17" i="39"/>
  <c r="N17" i="39"/>
  <c r="G7" i="40"/>
  <c r="L7" i="40"/>
  <c r="M9" i="40"/>
  <c r="G9" i="40"/>
  <c r="L9" i="40"/>
  <c r="O9" i="40"/>
  <c r="J9" i="40"/>
  <c r="E9" i="40"/>
  <c r="N9" i="40"/>
  <c r="O11" i="40"/>
  <c r="J11" i="40"/>
  <c r="E11" i="40"/>
  <c r="M11" i="40"/>
  <c r="G11" i="40"/>
  <c r="L11" i="40"/>
  <c r="N11" i="40"/>
  <c r="N7" i="34"/>
  <c r="K12" i="34"/>
  <c r="K13" i="34"/>
  <c r="N14" i="34"/>
  <c r="K17" i="34"/>
  <c r="M14" i="37"/>
  <c r="E14" i="37"/>
  <c r="N14" i="37"/>
  <c r="M10" i="39"/>
  <c r="G10" i="39"/>
  <c r="L10" i="39"/>
  <c r="O10" i="39"/>
  <c r="J10" i="39"/>
  <c r="E10" i="39"/>
  <c r="N10" i="39"/>
  <c r="O12" i="39"/>
  <c r="J12" i="39"/>
  <c r="E12" i="39"/>
  <c r="M12" i="39"/>
  <c r="G12" i="39"/>
  <c r="L12" i="39"/>
  <c r="N12" i="39"/>
  <c r="O21" i="39"/>
  <c r="N21" i="39"/>
  <c r="G21" i="39"/>
  <c r="F7" i="34"/>
  <c r="F11" i="34"/>
  <c r="N11" i="34"/>
  <c r="F12" i="34"/>
  <c r="N12" i="34"/>
  <c r="F13" i="34"/>
  <c r="N13" i="34"/>
  <c r="L14" i="34"/>
  <c r="I14" i="34"/>
  <c r="N16" i="34"/>
  <c r="F17" i="34"/>
  <c r="N17" i="34"/>
  <c r="N23" i="34"/>
  <c r="G25" i="34"/>
  <c r="L7" i="37"/>
  <c r="G7" i="37"/>
  <c r="I8" i="37"/>
  <c r="N8" i="37"/>
  <c r="O8" i="37" s="1"/>
  <c r="G9" i="37"/>
  <c r="N9" i="37"/>
  <c r="F10" i="37"/>
  <c r="N10" i="37"/>
  <c r="O12" i="37"/>
  <c r="J12" i="37"/>
  <c r="E12" i="37"/>
  <c r="K12" i="37"/>
  <c r="K13" i="37"/>
  <c r="F13" i="37"/>
  <c r="J13" i="37"/>
  <c r="F14" i="37"/>
  <c r="I17" i="37"/>
  <c r="M18" i="37"/>
  <c r="E18" i="37"/>
  <c r="I18" i="37"/>
  <c r="L18" i="37"/>
  <c r="E19" i="37"/>
  <c r="M19" i="37"/>
  <c r="L19" i="37"/>
  <c r="F10" i="39"/>
  <c r="F12" i="39"/>
  <c r="I17" i="39"/>
  <c r="K21" i="39"/>
  <c r="I9" i="40"/>
  <c r="I11" i="40"/>
  <c r="G11" i="34"/>
  <c r="G12" i="34"/>
  <c r="G13" i="34"/>
  <c r="G17" i="34"/>
  <c r="I14" i="37"/>
  <c r="J8" i="39"/>
  <c r="E8" i="39"/>
  <c r="I8" i="39" s="1"/>
  <c r="G8" i="39"/>
  <c r="L8" i="39"/>
  <c r="N8" i="39"/>
  <c r="O8" i="39" s="1"/>
  <c r="I10" i="39"/>
  <c r="I12" i="39"/>
  <c r="G19" i="39"/>
  <c r="O19" i="39"/>
  <c r="N19" i="39"/>
  <c r="I11" i="37"/>
  <c r="F7" i="39"/>
  <c r="K7" i="39"/>
  <c r="I9" i="39"/>
  <c r="F11" i="39"/>
  <c r="K11" i="39"/>
  <c r="I13" i="39"/>
  <c r="G16" i="39"/>
  <c r="O16" i="39"/>
  <c r="G23" i="39"/>
  <c r="O23" i="39"/>
  <c r="G24" i="39"/>
  <c r="O24" i="39"/>
  <c r="G25" i="39"/>
  <c r="O25" i="39"/>
  <c r="G26" i="39"/>
  <c r="O26" i="39"/>
  <c r="I8" i="40"/>
  <c r="N8" i="40"/>
  <c r="O8" i="40" s="1"/>
  <c r="F10" i="40"/>
  <c r="K10" i="40"/>
  <c r="I12" i="40"/>
  <c r="N12" i="40"/>
  <c r="E13" i="40"/>
  <c r="J13" i="40"/>
  <c r="O13" i="40"/>
  <c r="J14" i="40"/>
  <c r="L15" i="40"/>
  <c r="M15" i="40"/>
  <c r="G17" i="40"/>
  <c r="O17" i="40"/>
  <c r="E18" i="40"/>
  <c r="M18" i="40"/>
  <c r="E19" i="40"/>
  <c r="L21" i="40"/>
  <c r="M21" i="40"/>
  <c r="K13" i="40"/>
  <c r="I11" i="39"/>
  <c r="F8" i="40"/>
  <c r="I10" i="40"/>
  <c r="F12" i="40"/>
  <c r="L13" i="40"/>
  <c r="G13" i="40"/>
  <c r="M13" i="40"/>
  <c r="F14" i="40"/>
  <c r="E15" i="40"/>
  <c r="L18" i="40"/>
  <c r="I18" i="40"/>
  <c r="L19" i="40"/>
  <c r="E21" i="40"/>
  <c r="I13" i="40"/>
  <c r="M8" i="39" l="1"/>
  <c r="E9" i="43" s="1"/>
  <c r="M7" i="39"/>
  <c r="M7" i="37"/>
  <c r="M7" i="34"/>
  <c r="C9" i="43" s="1"/>
  <c r="O10" i="43"/>
  <c r="B14" i="43"/>
  <c r="M7" i="40"/>
  <c r="B4" i="43"/>
  <c r="M7" i="3"/>
  <c r="B9" i="43" s="1"/>
  <c r="Q10" i="43"/>
  <c r="M6" i="43"/>
  <c r="R10" i="43"/>
  <c r="N9" i="43"/>
  <c r="M5" i="43"/>
  <c r="N10" i="43"/>
  <c r="P10" i="43"/>
  <c r="Q5" i="43"/>
  <c r="D14" i="43"/>
  <c r="F14" i="43"/>
  <c r="O9" i="43"/>
  <c r="F9" i="43"/>
  <c r="P5" i="43"/>
  <c r="Q9" i="43"/>
  <c r="P9" i="43"/>
  <c r="E10" i="43"/>
  <c r="O7" i="34"/>
  <c r="C14" i="43"/>
  <c r="R9" i="43"/>
  <c r="E14" i="43"/>
  <c r="E4" i="43"/>
  <c r="P6" i="43"/>
  <c r="Q6" i="43"/>
  <c r="O5" i="43"/>
  <c r="D4" i="43"/>
  <c r="O6" i="43"/>
  <c r="N6" i="43"/>
  <c r="C4" i="43"/>
  <c r="E11" i="43"/>
  <c r="D9" i="43"/>
  <c r="D10" i="43"/>
  <c r="N5" i="43"/>
  <c r="F10" i="43"/>
  <c r="F4" i="43"/>
  <c r="C10" i="43" l="1"/>
  <c r="B10" i="43"/>
  <c r="G9" i="43"/>
  <c r="I9" i="43" s="1"/>
  <c r="S10" i="43"/>
  <c r="S9" i="43"/>
  <c r="G4" i="43"/>
  <c r="I4" i="43" s="1"/>
  <c r="C11" i="43"/>
  <c r="G11" i="43" s="1"/>
  <c r="I11" i="43" s="1"/>
  <c r="G14" i="43"/>
  <c r="I14" i="43" s="1"/>
  <c r="R5" i="43"/>
  <c r="O4" i="43" s="1"/>
  <c r="R6" i="43"/>
  <c r="M4" i="43" s="1"/>
  <c r="G10" i="43" l="1"/>
  <c r="I10" i="43" s="1"/>
  <c r="N11" i="43"/>
  <c r="Q4" i="43"/>
  <c r="S4" i="43" s="1"/>
</calcChain>
</file>

<file path=xl/sharedStrings.xml><?xml version="1.0" encoding="utf-8"?>
<sst xmlns="http://schemas.openxmlformats.org/spreadsheetml/2006/main" count="337" uniqueCount="195">
  <si>
    <t>F_i</t>
  </si>
  <si>
    <t>F_num</t>
  </si>
  <si>
    <t>Total offerings</t>
  </si>
  <si>
    <t>Total oz equivalents</t>
  </si>
  <si>
    <t>Monday</t>
  </si>
  <si>
    <t>Tuesday</t>
  </si>
  <si>
    <t>Wednesday</t>
  </si>
  <si>
    <t>Thursday</t>
  </si>
  <si>
    <t>Friday</t>
  </si>
  <si>
    <t>Go to Weekly Report</t>
  </si>
  <si>
    <t>Go to Instructions</t>
  </si>
  <si>
    <t>Minimum Fluid Milk (cups)</t>
  </si>
  <si>
    <t>Select the reimbursable breakfasts offered on Monday</t>
  </si>
  <si>
    <t>Getting Started</t>
  </si>
  <si>
    <t>REMEMBER TO PERIODICALLY SAVE THE WORKSHEET AS IT IS BEING COMPLETED!!!!</t>
  </si>
  <si>
    <t>Materials needed:</t>
  </si>
  <si>
    <t>Portion sizes for all reimbursable menu items</t>
  </si>
  <si>
    <t>Contribution information for each menu item (CN Label, USDA Food Fact Sheet)</t>
  </si>
  <si>
    <t>Standardized Recipes</t>
  </si>
  <si>
    <t xml:space="preserve">Production Records  </t>
  </si>
  <si>
    <t>Click here to go to the Food Buying Guide Calculator</t>
  </si>
  <si>
    <t>SFA Certification Worksheet Notes
Breakfast</t>
  </si>
  <si>
    <t xml:space="preserve">Once the meal name for Meal #1 has been entered, the meal components and corresponding serving sizes must be entered. </t>
  </si>
  <si>
    <t>***Do NOT enter text (such as “4 oz”) in these cells. Attempts to do so will result in an error message.</t>
  </si>
  <si>
    <t>OPTIONAL Tools to Assist in Fraction and Decimal Calculations</t>
  </si>
  <si>
    <r>
      <t xml:space="preserve">
Fraction Calculator: 
</t>
    </r>
    <r>
      <rPr>
        <sz val="11"/>
        <color theme="1"/>
        <rFont val="Calibri"/>
        <family val="2"/>
        <scheme val="minor"/>
      </rPr>
      <t>Use this calculator to add the number of cups.</t>
    </r>
  </si>
  <si>
    <t>Decimal/Fraction Converter
(Rounded down to the nearest 1/8)</t>
  </si>
  <si>
    <t>Enter the decimal you wish to convert to a fraction in the box:</t>
  </si>
  <si>
    <t>The decimal entered above has been converted to the following fraction:</t>
  </si>
  <si>
    <r>
      <t xml:space="preserve">Fraction Calculator: 
</t>
    </r>
    <r>
      <rPr>
        <sz val="11"/>
        <color theme="1"/>
        <rFont val="Calibri"/>
        <family val="2"/>
        <scheme val="minor"/>
      </rPr>
      <t>Use this calculator to add the number of cups.</t>
    </r>
  </si>
  <si>
    <t>Weekly Report</t>
  </si>
  <si>
    <t xml:space="preserve">On the left side of the sheet, in rows, are the food components. </t>
  </si>
  <si>
    <t>The weekly requirement check, similar to the daily requirement check, shows up as green (Yes) if the menu offered at least the minimum requirement. Red (No) indicates if less than the requirement was offered.</t>
  </si>
  <si>
    <r>
      <t xml:space="preserve">Milk Type
</t>
    </r>
    <r>
      <rPr>
        <sz val="11"/>
        <color theme="1"/>
        <rFont val="Calibri"/>
        <family val="2"/>
        <scheme val="minor"/>
      </rPr>
      <t>Check the type of milk below if it is offered to students on Monday.
All types of milk included.</t>
    </r>
  </si>
  <si>
    <t>SFA Name:</t>
  </si>
  <si>
    <t>To assist in calculations there is an optional fraction calculator as well as a decimal to fraction converter to the left of the component entry section in the "All Meals" tab</t>
  </si>
  <si>
    <t>Skim/fat-free, unflavored</t>
  </si>
  <si>
    <t>Skim/fat-free, flavored</t>
  </si>
  <si>
    <t>Low-fat (1% or less), flavored</t>
  </si>
  <si>
    <t>Low-fat (1% or less), unflavored</t>
  </si>
  <si>
    <t>Reduced fat (2% fat) or whole, unflavored and flavored</t>
  </si>
  <si>
    <t>Once the meal is selected, columns in that row will automatically fill in from the data entered in the “All Meals” tab.</t>
  </si>
  <si>
    <t>The worksheet will automatically check the daily requirements for each component and indicate with a "yes" or "no" whether the meal meets the daily minimum requirements.</t>
  </si>
  <si>
    <t>To assist in calculations there is an optional fraction calculator as well as a decimal to fraction converter under the "Milk Type" box.</t>
  </si>
  <si>
    <t>Selecting Meals for each day of the week</t>
  </si>
  <si>
    <r>
      <t xml:space="preserve">Meal Name
</t>
    </r>
    <r>
      <rPr>
        <i/>
        <sz val="11"/>
        <rFont val="Calibri"/>
        <family val="2"/>
      </rPr>
      <t>Note: You may not delete lines, if you want to clear a meal select the first blank in the drop down list</t>
    </r>
  </si>
  <si>
    <t xml:space="preserve">K-12 Menu #:
</t>
  </si>
  <si>
    <t>Go to instructions</t>
  </si>
  <si>
    <t>Enter the number of oz eq of Meats/Meat Alternates counting toward Grains requirement</t>
  </si>
  <si>
    <t>Number of oz eq of Meats/Meat Alternates</t>
  </si>
  <si>
    <t>Whole Grain Rich Weekly Amount (oz eq)</t>
  </si>
  <si>
    <t>Weekly Grains Total</t>
  </si>
  <si>
    <t>Weekly Whole Grain-Rich Total</t>
  </si>
  <si>
    <t>Percent of Whole Grain-Rich</t>
  </si>
  <si>
    <t>Weekly Total</t>
  </si>
  <si>
    <t>Weekly Requirement Check</t>
  </si>
  <si>
    <t>Minimum Grain</t>
  </si>
  <si>
    <t>Maximum Grain</t>
  </si>
  <si>
    <t>Weekly Requirement (cups)</t>
  </si>
  <si>
    <t>Weekly Requirement
 (oz equivalents)</t>
  </si>
  <si>
    <t>The Fruit/Vegetable/Juice column includes a dropdown menu. Clicking on the gray box with the black downward arrow opens a list of serving sizes.</t>
  </si>
  <si>
    <t>For grains, the weekly summary checks to ensure at least 1 oz equivalents/servings were offered daily.</t>
  </si>
  <si>
    <t>Click here to go the Food Buying Guide Calculator</t>
  </si>
  <si>
    <t>Click here to go the Instructions</t>
  </si>
  <si>
    <t>Click here to the Weekly Report</t>
  </si>
  <si>
    <t>3a</t>
  </si>
  <si>
    <t>3b</t>
  </si>
  <si>
    <r>
      <rPr>
        <b/>
        <sz val="11"/>
        <rFont val="Calibri"/>
        <family val="2"/>
      </rPr>
      <t>Meal Name</t>
    </r>
    <r>
      <rPr>
        <b/>
        <sz val="11"/>
        <color indexed="8"/>
        <rFont val="Calibri"/>
        <family val="2"/>
      </rPr>
      <t xml:space="preserve">
</t>
    </r>
    <r>
      <rPr>
        <i/>
        <sz val="11"/>
        <color indexed="8"/>
        <rFont val="Calibri"/>
        <family val="2"/>
      </rPr>
      <t>Enter the name of each reimbursable meal as found on the weekly menu.  Select the first blank if the component was not offered with the meal. 
** DO NOT DELETE ROWS**</t>
    </r>
  </si>
  <si>
    <t>Fluid Milk
(cups)</t>
  </si>
  <si>
    <t>jv_i</t>
  </si>
  <si>
    <t>jv_num</t>
  </si>
  <si>
    <t>Number of oz eq of Whole Grain-Rich GRAINS</t>
  </si>
  <si>
    <t>Cups of fruit/vegetable juice</t>
  </si>
  <si>
    <t>Cups of non-starchy vegetables</t>
  </si>
  <si>
    <t>Cups of starchy vegetables</t>
  </si>
  <si>
    <t>Total Weekly Fruit</t>
  </si>
  <si>
    <t>fruit</t>
  </si>
  <si>
    <t>Juice</t>
  </si>
  <si>
    <t>Percent of totally weekly fruit that is juice</t>
  </si>
  <si>
    <t>Weekly Requirement check</t>
  </si>
  <si>
    <t>Total Weekly Juice</t>
  </si>
  <si>
    <r>
      <t xml:space="preserve">Weekly Fruit Juice Limit
</t>
    </r>
    <r>
      <rPr>
        <b/>
        <sz val="11"/>
        <color indexed="8"/>
        <rFont val="Calibri"/>
        <family val="2"/>
      </rPr>
      <t>(no more than half of total fruit)</t>
    </r>
  </si>
  <si>
    <t>Non-starchy</t>
  </si>
  <si>
    <t>Starchy</t>
  </si>
  <si>
    <t>Starchy vegetable fruit crediting</t>
  </si>
  <si>
    <t>Must serve at least 2 cups of non-starchy prior to crediting starchy vegetables as fruit</t>
  </si>
  <si>
    <t>Starchy vegetable crediting check</t>
  </si>
  <si>
    <t>Example: Bagel and cream cheese /apples</t>
  </si>
  <si>
    <t>3c</t>
  </si>
  <si>
    <t>2a</t>
  </si>
  <si>
    <t>2b</t>
  </si>
  <si>
    <t>Component Data Entry</t>
  </si>
  <si>
    <t>Because there is wide variation in serving sizes, type in the correct serving sizes.</t>
  </si>
  <si>
    <t xml:space="preserve"> Do NOT enter text (such as “4 oz”); this will result in an error message.</t>
  </si>
  <si>
    <t>Click here for Team Nutrition resources like the Food Buying Guide</t>
  </si>
  <si>
    <t>If no whole grain-rich grains in this meal, either leave cell blank or type in zero (“0”)</t>
  </si>
  <si>
    <t>Meal offers 1 slice enriched bread (1 oz eq grain) and 0.5 oz eq whole grain-rich crackers</t>
  </si>
  <si>
    <t>Result: 0.5 oz eq whole grain-rich grains (enter “0.5” into column 2a)</t>
  </si>
  <si>
    <t xml:space="preserve">Grains Example:  </t>
  </si>
  <si>
    <t>Variety: Skim/fat-free unflavored, Skim/fat-free flavored, Low-fat (less than 1%) unflavored, Low-fat (1% or less) flavored, Reduced fat (2% fat) or whole unflavored or flavored.</t>
  </si>
  <si>
    <r>
      <t xml:space="preserve">Each Excel file has </t>
    </r>
    <r>
      <rPr>
        <sz val="12"/>
        <rFont val="Calibri"/>
        <family val="2"/>
        <scheme val="minor"/>
      </rPr>
      <t>9 tabs</t>
    </r>
    <r>
      <rPr>
        <sz val="12"/>
        <color theme="1"/>
        <rFont val="Calibri"/>
        <family val="2"/>
        <scheme val="minor"/>
      </rPr>
      <t xml:space="preserve"> including the instructions
 The name of each tab is located at the bottom of the workbook.</t>
    </r>
  </si>
  <si>
    <t>Step-by-Step Instructions:</t>
  </si>
  <si>
    <t>All Meals Tab:</t>
  </si>
  <si>
    <t>Daily Tabs (Monday-Friday):</t>
  </si>
  <si>
    <t>2. Scroll to the right to find the Milk Type checklist and select all varieties of milk available on that day (this selection will typically be the same every day of the week).</t>
  </si>
  <si>
    <t>Weekly Report:</t>
  </si>
  <si>
    <t>Sponsor Notes</t>
  </si>
  <si>
    <t>Tab Details:</t>
  </si>
  <si>
    <t>Entering Meals into the “All Meals” Tab</t>
  </si>
  <si>
    <t>ALL unique reimbursable meals offered over the course of the entire week must be entered. If a bagel with cream cheese is available every day, enter it once.</t>
  </si>
  <si>
    <t xml:space="preserve">Each food component column lists the appropriate unit of measure (e.g. ounce equivalent for grains, cup for fruit &amp; vegetables). </t>
  </si>
  <si>
    <t>Each component is color coded (e.g. Fruit &amp; Vegetables and Juice is purple). This color scheme is consistent throughout.</t>
  </si>
  <si>
    <t>Sponsors must use servings or ounce equivalents (based on 14.75 gram creditable grain for enriched grains and 16 gram creditable grain for whole grain or whole grain-rich grain).</t>
  </si>
  <si>
    <r>
      <t xml:space="preserve">In the SFSP, whole grains and whole grain-rich grains are </t>
    </r>
    <r>
      <rPr>
        <b/>
        <i/>
        <sz val="14"/>
        <color rgb="FF00B050"/>
        <rFont val="Calibri"/>
        <family val="2"/>
        <scheme val="minor"/>
      </rPr>
      <t>BEST PRACTICE</t>
    </r>
    <r>
      <rPr>
        <b/>
        <i/>
        <sz val="14"/>
        <color theme="1"/>
        <rFont val="Calibri"/>
        <family val="2"/>
        <scheme val="minor"/>
      </rPr>
      <t>. Try and serve more of these.</t>
    </r>
  </si>
  <si>
    <t>Column 2a: GRAINS (servings or ounce equivalents)</t>
  </si>
  <si>
    <t>Enter amount of grains in the reimbursable meal. All grains both whole grain-rich and enriched should be added together in this cell.</t>
  </si>
  <si>
    <t>All grains are measured in servings or ounce equivalents and must be rounded down to the nearest quarter. Make this calculation prior to entering in worksheet. The worksheet also makes this adjustment automatically.</t>
  </si>
  <si>
    <t>Column 2b: Whole grain-rich Grains (servings or ounce equivalents)</t>
  </si>
  <si>
    <t xml:space="preserve">Enter quantity of whole grain-rich grains contained in meal (Meal #1). Report in servings or ounce equivalents (e.g. 1.25 oz eq roll). </t>
  </si>
  <si>
    <t>Fruit &amp; Vegetables and 100% Juice (column 3)</t>
  </si>
  <si>
    <t>This component includes both fruit and vegetable pieces and juice. Column 3 is a total of all of the fruit, vegetables and juice offered with each meal.</t>
  </si>
  <si>
    <r>
      <t>For fruit/vegetable/juice and milk, the daily quantity requirement as well</t>
    </r>
    <r>
      <rPr>
        <sz val="12"/>
        <color theme="1"/>
        <rFont val="Calibri"/>
        <family val="2"/>
        <scheme val="minor"/>
      </rPr>
      <t xml:space="preserve"> as the milk variety best practice is summarized for each day of the week.</t>
    </r>
  </si>
  <si>
    <r>
      <rPr>
        <b/>
        <sz val="12"/>
        <color indexed="8"/>
        <rFont val="Calibri"/>
        <family val="2"/>
        <scheme val="minor"/>
      </rPr>
      <t>Milk (cups):</t>
    </r>
    <r>
      <rPr>
        <sz val="12"/>
        <color indexed="8"/>
        <rFont val="Calibri"/>
        <family val="2"/>
        <scheme val="minor"/>
      </rPr>
      <t xml:space="preserve"> Enter the amount of milk offered in cups.</t>
    </r>
  </si>
  <si>
    <t xml:space="preserve">Fruit and/or Vegetables (cups)
</t>
  </si>
  <si>
    <t xml:space="preserve">Number of oz eq of GRAINS </t>
  </si>
  <si>
    <r>
      <t xml:space="preserve">The daily worksheet will perform daily requirement checks for the reimbursable meals offered each day. Requirements met are flagged "Yes" and the cell turns </t>
    </r>
    <r>
      <rPr>
        <b/>
        <sz val="12"/>
        <color indexed="17"/>
        <rFont val="Calibri"/>
        <family val="2"/>
      </rPr>
      <t>green</t>
    </r>
    <r>
      <rPr>
        <b/>
        <sz val="12"/>
        <color indexed="8"/>
        <rFont val="Calibri"/>
        <family val="2"/>
      </rPr>
      <t xml:space="preserve">. Requirements NOT met are flagged "No" and the cell turns </t>
    </r>
    <r>
      <rPr>
        <b/>
        <sz val="12"/>
        <color indexed="10"/>
        <rFont val="Calibri"/>
        <family val="2"/>
      </rPr>
      <t>red</t>
    </r>
    <r>
      <rPr>
        <b/>
        <sz val="12"/>
        <color indexed="8"/>
        <rFont val="Calibri"/>
        <family val="2"/>
      </rPr>
      <t xml:space="preserve">.  
</t>
    </r>
    <r>
      <rPr>
        <sz val="12"/>
        <color indexed="8"/>
        <rFont val="Calibri"/>
        <family val="2"/>
      </rPr>
      <t>NOTE: The top row is frozen to display the column headers as the daily meals are entered.</t>
    </r>
    <r>
      <rPr>
        <i/>
        <sz val="12"/>
        <color indexed="8"/>
        <rFont val="Calibri"/>
        <family val="2"/>
      </rPr>
      <t xml:space="preserve">
</t>
    </r>
    <r>
      <rPr>
        <i/>
        <sz val="12"/>
        <color indexed="10"/>
        <rFont val="Calibri"/>
        <family val="2"/>
      </rPr>
      <t>Grains are rounded down to the nearest quarter ounce.</t>
    </r>
    <r>
      <rPr>
        <b/>
        <sz val="12"/>
        <color indexed="8"/>
        <rFont val="Calibri"/>
        <family val="2"/>
      </rPr>
      <t xml:space="preserve">
</t>
    </r>
    <r>
      <rPr>
        <b/>
        <sz val="12"/>
        <color indexed="56"/>
        <rFont val="Calibri"/>
        <family val="2"/>
      </rPr>
      <t>Once you are finished selecting the meals offered each day, make sure to scroll to the right to enter milk type information.</t>
    </r>
  </si>
  <si>
    <r>
      <rPr>
        <b/>
        <sz val="14"/>
        <color theme="0"/>
        <rFont val="Calibri"/>
        <family val="2"/>
        <scheme val="minor"/>
      </rPr>
      <t xml:space="preserve">Notes from the State Agency:   </t>
    </r>
    <r>
      <rPr>
        <sz val="12"/>
        <color theme="0"/>
        <rFont val="Calibri"/>
        <family val="2"/>
        <scheme val="minor"/>
      </rPr>
      <t xml:space="preserve">                                                                                                                                  While there is no maximum amount of grains that may be served as part of the meal pattern, the Maximum Grain Requirement is here to remind sponsors to keep portion sizes reasonable.                                                                                                                                     Additionally Whole grain (WG) and Whole Grain-Rich (WGR) grains are not a requirement for the Summer Food Service Program but it is a best practice to serve at least two servings of whole-grains per day.</t>
    </r>
  </si>
  <si>
    <r>
      <t xml:space="preserve">Grains
</t>
    </r>
    <r>
      <rPr>
        <sz val="11"/>
        <color theme="1"/>
        <rFont val="Calibri"/>
        <family val="2"/>
        <scheme val="minor"/>
      </rPr>
      <t xml:space="preserve">**NOTE: Grains must be offered as ounce equivalents. All grains served in the SFSP must be whole grain, whole grain-rich or enriched. Cereal may be fortified. </t>
    </r>
    <r>
      <rPr>
        <b/>
        <sz val="12"/>
        <color indexed="8"/>
        <rFont val="Calibri"/>
        <family val="2"/>
      </rPr>
      <t xml:space="preserve">
</t>
    </r>
  </si>
  <si>
    <t>This tab is for sponsors to provide notes and any additional information the State agency may instruct sponsors to include.</t>
  </si>
  <si>
    <t>Daily Requirement Check
 (1/2 cup)</t>
  </si>
  <si>
    <t>Daily Grains Requirement Check
(1 oz equivalent)</t>
  </si>
  <si>
    <t>Daily Milk Requirement Check
(1 cup)</t>
  </si>
  <si>
    <t>Milk         cups</t>
  </si>
  <si>
    <t xml:space="preserve">Milk
</t>
  </si>
  <si>
    <r>
      <t xml:space="preserve">Grains   
</t>
    </r>
    <r>
      <rPr>
        <b/>
        <sz val="10"/>
        <color theme="1"/>
        <rFont val="Calibri"/>
        <family val="2"/>
        <scheme val="minor"/>
      </rPr>
      <t xml:space="preserve">       All grains served in the SFSP must be whole grain, whole grain-rich or enriched. Cereal may be fortififed. </t>
    </r>
  </si>
  <si>
    <t xml:space="preserve">Fruits / Vegetables /           100% Juice
</t>
  </si>
  <si>
    <t>Total fruit/ vegetable/ juice cups</t>
  </si>
  <si>
    <t xml:space="preserve">Fruits / Vegetables /                           100% Juice
</t>
  </si>
  <si>
    <t>Milk                      cups</t>
  </si>
  <si>
    <t>Minimum Fruit, Vegetable and/or 100% Juice (cups)</t>
  </si>
  <si>
    <t>FDACS Revised 5/2018</t>
  </si>
  <si>
    <t xml:space="preserve">Number of oz eq of GRAINS          </t>
  </si>
  <si>
    <t>Purpose:</t>
  </si>
  <si>
    <t>Completion of this worksheet allows sponsors to double check that their breakfast menu meets the SFSP meal pattern established by the USDA.</t>
  </si>
  <si>
    <t>Click on the tab at the bottom of each tab to move to a different tab.</t>
  </si>
  <si>
    <t>1 week menu plan (5 days if 5 day operation, 4 days if 4 day operation, etc.)</t>
  </si>
  <si>
    <r>
      <rPr>
        <u/>
        <sz val="11"/>
        <color theme="1"/>
        <rFont val="Calibri"/>
        <family val="2"/>
        <scheme val="minor"/>
      </rPr>
      <t>***It is very important to follow these steps in order</t>
    </r>
    <r>
      <rPr>
        <sz val="11"/>
        <color theme="1"/>
        <rFont val="Calibri"/>
        <family val="2"/>
        <scheme val="minor"/>
      </rPr>
      <t xml:space="preserve">; otherwise, the worksheet will not provide accurate results. The accuracy of the menu vertification results are based on the accuracy of the information entered by the user. </t>
    </r>
  </si>
  <si>
    <t>Directions for SFSP Breakfast Menu Verification Worksheet</t>
  </si>
  <si>
    <t xml:space="preserve">1. Under Meal Name column 1, enter names of all reimbursable meals offered over the week. For meals offered more then once per week, enter them only once here. If you offer two choices of entrée each day then you will input 10 meals offered over the week (if a 5 day operation).                      </t>
  </si>
  <si>
    <t>1. Under Meal Name column, select all meal(s) entered from the drop down menu that are offered each day.</t>
  </si>
  <si>
    <t>3. Under Fruit &amp; Vegetables column 3, select the total number in cups of fruits, vegetables and 100% fruit or vegetable juice offered as part of the reimbursable meal.</t>
  </si>
  <si>
    <t>4. Under Milk column 5, enter the number of cups of fluid milk offered as part of the reimbursable meal.</t>
  </si>
  <si>
    <r>
      <t xml:space="preserve">2. Under Grains column 2, enter the number of servings or ounce equivalents (oz. eq.) of grains offered as part of the reimbursable meal. Then in Grains column 2a enter the number of servings or ounce equivalents of those grains that are whole grain (WG) or whole grain-rich (WGR). Serving WGR grains is not a requirement for the SFSP, but is a </t>
    </r>
    <r>
      <rPr>
        <b/>
        <sz val="11"/>
        <color rgb="FF00B050"/>
        <rFont val="Calibri"/>
        <family val="2"/>
        <scheme val="minor"/>
      </rPr>
      <t xml:space="preserve">best practice </t>
    </r>
    <r>
      <rPr>
        <sz val="11"/>
        <color theme="1"/>
        <rFont val="Calibri"/>
        <family val="2"/>
        <scheme val="minor"/>
      </rPr>
      <t xml:space="preserve">to provide at least two servings of whole-grains per day. All grains served in the SFSP must be at least enriched. </t>
    </r>
  </si>
  <si>
    <t xml:space="preserve">1. View the Weekly Report tab to ensure that all required meal components are present and that minimum portion sizes have been met. A red box indicates an issue that needs attention. Green boxes indicate that the requirement has been met. </t>
  </si>
  <si>
    <t>“Meal Name” (Column 1)</t>
  </si>
  <si>
    <t xml:space="preserve"> To simplify the menu entry process, type the name of the complete reimbursable meal by main dish name only (i.e. WG Waffles).</t>
  </si>
  <si>
    <t>Each row should contain one meal until all meals offered over the week are entered.</t>
  </si>
  <si>
    <t xml:space="preserve">Total grains, whole grain-rich grains and milk do not have dropdown menus, and the user will need to enter in the appropriate food quantities within the blank cells. </t>
  </si>
  <si>
    <t>Grains (Column 2 and 2a)</t>
  </si>
  <si>
    <t xml:space="preserve">***IMPORTANT: For purposes of the Menu Worksheet, sponsors must list reimbursable meals offered on the sponsor's planned (and served) menu. Each reimbursable meal consists of all required food components: any grains in a main dish and/or side dish, total amount of fruit and vegetable offered with this meal, and amount of milk. </t>
  </si>
  <si>
    <t xml:space="preserve">Use drop down menu to enter total quantity of fruit, vegetables and 100% juice offered with the breakfast meal. Options range from 1/8 cup (smallest creditable amount) to 2 cups. </t>
  </si>
  <si>
    <t xml:space="preserve">***IMPORTANT  scroll up or down through the options until the planned portion is highlighted. The “enter” key must be pressed before moving to the next column. </t>
  </si>
  <si>
    <t>Milk (column 4)</t>
  </si>
  <si>
    <t>Daily Meals Tabs (Monday-Friday)</t>
  </si>
  <si>
    <r>
      <rPr>
        <b/>
        <sz val="12"/>
        <color indexed="8"/>
        <rFont val="Calibri"/>
        <family val="2"/>
        <scheme val="minor"/>
      </rPr>
      <t xml:space="preserve">Step 1: </t>
    </r>
    <r>
      <rPr>
        <sz val="12"/>
        <color indexed="8"/>
        <rFont val="Calibri"/>
        <family val="2"/>
        <scheme val="minor"/>
      </rPr>
      <t>Click on the Monday tab</t>
    </r>
    <r>
      <rPr>
        <b/>
        <sz val="12"/>
        <color indexed="8"/>
        <rFont val="Calibri"/>
        <family val="2"/>
        <scheme val="minor"/>
      </rPr>
      <t>.</t>
    </r>
    <r>
      <rPr>
        <sz val="12"/>
        <color indexed="8"/>
        <rFont val="Calibri"/>
        <family val="2"/>
        <scheme val="minor"/>
      </rPr>
      <t xml:space="preserve"> Using the dropdown boxes in the “Meal Name" column, select the meal offered for each day (one meal per box). Only select the meals served on that day. </t>
    </r>
  </si>
  <si>
    <t>Do NOT account for multiple serving lines (if applicable). List all meals available to a child for the day.</t>
  </si>
  <si>
    <r>
      <rPr>
        <b/>
        <sz val="12"/>
        <color indexed="8"/>
        <rFont val="Calibri"/>
        <family val="2"/>
        <scheme val="minor"/>
      </rPr>
      <t>Step 2: Milk type:</t>
    </r>
    <r>
      <rPr>
        <sz val="12"/>
        <color indexed="8"/>
        <rFont val="Calibri"/>
        <family val="2"/>
        <scheme val="minor"/>
      </rPr>
      <t xml:space="preserve"> Scroll (using the bar at the bottom of the screen, slide the bar) to the right side of the screen until the table entitled “Milk Type” is viewable.</t>
    </r>
  </si>
  <si>
    <r>
      <t xml:space="preserve">There are 5 types of milk listed. Click the small checkbox to the right of each type of milk offered.                                                                                                               </t>
    </r>
    <r>
      <rPr>
        <b/>
        <sz val="12"/>
        <color theme="1"/>
        <rFont val="Calibri"/>
        <family val="2"/>
        <scheme val="minor"/>
      </rPr>
      <t xml:space="preserve">***Remember, offering a variety of milk  from lowfat and fat free choices is a </t>
    </r>
    <r>
      <rPr>
        <b/>
        <sz val="12"/>
        <color rgb="FF00B050"/>
        <rFont val="Calibri"/>
        <family val="2"/>
        <scheme val="minor"/>
      </rPr>
      <t>BEST PRACTICE</t>
    </r>
    <r>
      <rPr>
        <b/>
        <sz val="12"/>
        <color theme="1"/>
        <rFont val="Calibri"/>
        <family val="2"/>
        <scheme val="minor"/>
      </rPr>
      <t xml:space="preserve"> in the SFSP!</t>
    </r>
    <r>
      <rPr>
        <sz val="12"/>
        <color theme="1"/>
        <rFont val="Calibri"/>
        <family val="2"/>
        <scheme val="minor"/>
      </rPr>
      <t xml:space="preserve"> </t>
    </r>
  </si>
  <si>
    <t xml:space="preserve">Under the “Weekly Report” tab, </t>
  </si>
  <si>
    <t>there are columns for Monday through Friday to summarize whether the daily requirements are met.</t>
  </si>
  <si>
    <r>
      <rPr>
        <b/>
        <sz val="12"/>
        <color indexed="8"/>
        <rFont val="Calibri"/>
        <family val="2"/>
      </rPr>
      <t xml:space="preserve">Enter each breakfast menu plan offered during the reference week and select or enter the quantity of each of the required components. </t>
    </r>
    <r>
      <rPr>
        <b/>
        <i/>
        <sz val="12"/>
        <color indexed="8"/>
        <rFont val="Calibri"/>
        <family val="2"/>
      </rPr>
      <t xml:space="preserve">
</t>
    </r>
    <r>
      <rPr>
        <sz val="12"/>
        <color indexed="8"/>
        <rFont val="Calibri"/>
        <family val="2"/>
      </rPr>
      <t xml:space="preserve">Each reimbursable meal consists of all required food components: any grains in a main dish and/or side dish, total amount of fruit offered with this meal, total amount of vegetables in a main dish and/or side dish, and amount of milk. The types of milk will be recorded on a different tab.  </t>
    </r>
    <r>
      <rPr>
        <b/>
        <i/>
        <sz val="12"/>
        <color indexed="8"/>
        <rFont val="Calibri"/>
        <family val="2"/>
      </rPr>
      <t xml:space="preserve">
</t>
    </r>
  </si>
  <si>
    <t>Of the grains offered with this meal, enter the number of oz. eq. that are whole grain or whole grain rich, if any.</t>
  </si>
  <si>
    <t>Select the total in cups of Fruit/ Vegetables/ Juice  (1/2 cup daily required minimum)</t>
  </si>
  <si>
    <t xml:space="preserve">Enter the TOTAL number of oz eq of grains  (Minimum= 1 oz. eq. daily)
</t>
  </si>
  <si>
    <t>Enter the number of cups of fluid Milk offered with this meal</t>
  </si>
  <si>
    <t xml:space="preserve">SFSP Meal Pattern
Reimbursable Breakfast
</t>
  </si>
  <si>
    <t>Friday Daily Breakfast Requirement Check</t>
  </si>
  <si>
    <t>Thursday Daily Breakfast Requirement Check</t>
  </si>
  <si>
    <t>Wednesday Daily Breakfast Requirement Check</t>
  </si>
  <si>
    <t>Tuesday Daily Breakfast Requirement Check</t>
  </si>
  <si>
    <t>Monday Daily Breakfast Requirement Check</t>
  </si>
  <si>
    <t>Weekly SFSP Report
Breakfast</t>
  </si>
  <si>
    <t xml:space="preserve"> Menu #:
</t>
  </si>
  <si>
    <t xml:space="preserve">Fruits / Vegetables /                          100% Juice
</t>
  </si>
  <si>
    <t>Milk                           cups</t>
  </si>
  <si>
    <t>Select the reimbursable breakfasts offered on Thursday</t>
  </si>
  <si>
    <r>
      <t xml:space="preserve">Milk Type
</t>
    </r>
    <r>
      <rPr>
        <sz val="11"/>
        <color theme="1"/>
        <rFont val="Calibri"/>
        <family val="2"/>
        <scheme val="minor"/>
      </rPr>
      <t>Check the type of milk below if it is offered to students on Thursday.
All types of milk included.</t>
    </r>
  </si>
  <si>
    <t>Select the reimbursable breakfasts offered on Tuesday</t>
  </si>
  <si>
    <r>
      <t xml:space="preserve">Milk Type
</t>
    </r>
    <r>
      <rPr>
        <sz val="11"/>
        <color theme="1"/>
        <rFont val="Calibri"/>
        <family val="2"/>
        <scheme val="minor"/>
      </rPr>
      <t>Check the type of milk below if it is offered to students on Tuesday.
All types of milk included.</t>
    </r>
  </si>
  <si>
    <t>Select the reimbursable breakfasts offered on Wednesday</t>
  </si>
  <si>
    <r>
      <t xml:space="preserve">Milk Type
</t>
    </r>
    <r>
      <rPr>
        <sz val="11"/>
        <color theme="1"/>
        <rFont val="Calibri"/>
        <family val="2"/>
        <scheme val="minor"/>
      </rPr>
      <t>Check the type of milk below if it is offered to students on Wednesday.
All types of milk included.</t>
    </r>
  </si>
  <si>
    <t xml:space="preserve">Milk                       cups  </t>
  </si>
  <si>
    <t>Select the reimbursable breakfasts offered on Friday</t>
  </si>
  <si>
    <r>
      <t xml:space="preserve">Milk Type
</t>
    </r>
    <r>
      <rPr>
        <sz val="11"/>
        <color theme="1"/>
        <rFont val="Calibri"/>
        <family val="2"/>
        <scheme val="minor"/>
      </rPr>
      <t>Check the type of milk below if it is offered to students on Friday.
All types of milk included.</t>
    </r>
  </si>
  <si>
    <t xml:space="preserve">Complete a Menu Worksheet for each meal service planned (breakfast, lunch/supper). Separate Menu worksheets have been developed for breakfast and lunch.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</si>
</sst>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x14ac:knownFonts="1">
    <font>
      <sz val="11"/>
      <color theme="1"/>
      <name val="Calibri"/>
      <family val="2"/>
      <scheme val="minor"/>
    </font>
    <font>
      <b/>
      <sz val="11"/>
      <color indexed="8"/>
      <name val="Calibri"/>
      <family val="2"/>
    </font>
    <font>
      <b/>
      <sz val="12"/>
      <color indexed="8"/>
      <name val="Calibri"/>
      <family val="2"/>
    </font>
    <font>
      <i/>
      <sz val="11"/>
      <color indexed="8"/>
      <name val="Calibri"/>
      <family val="2"/>
    </font>
    <font>
      <b/>
      <i/>
      <sz val="12"/>
      <color indexed="8"/>
      <name val="Calibri"/>
      <family val="2"/>
    </font>
    <font>
      <b/>
      <sz val="11"/>
      <name val="Calibri"/>
      <family val="2"/>
    </font>
    <font>
      <sz val="12"/>
      <color indexed="8"/>
      <name val="Calibri"/>
      <family val="2"/>
    </font>
    <font>
      <i/>
      <sz val="11"/>
      <name val="Calibri"/>
      <family val="2"/>
    </font>
    <font>
      <b/>
      <sz val="12"/>
      <color indexed="56"/>
      <name val="Calibri"/>
      <family val="2"/>
    </font>
    <font>
      <b/>
      <sz val="12"/>
      <color indexed="10"/>
      <name val="Calibri"/>
      <family val="2"/>
    </font>
    <font>
      <b/>
      <sz val="12"/>
      <color indexed="17"/>
      <name val="Calibri"/>
      <family val="2"/>
    </font>
    <font>
      <i/>
      <sz val="12"/>
      <color indexed="8"/>
      <name val="Calibri"/>
      <family val="2"/>
    </font>
    <font>
      <i/>
      <sz val="12"/>
      <color indexed="10"/>
      <name val="Calibri"/>
      <family val="2"/>
    </font>
    <font>
      <b/>
      <sz val="12"/>
      <name val="Calibri"/>
      <family val="2"/>
    </font>
    <font>
      <sz val="11"/>
      <color theme="1"/>
      <name val="Calibri"/>
      <family val="2"/>
      <scheme val="minor"/>
    </font>
    <font>
      <sz val="11"/>
      <color theme="0"/>
      <name val="Calibri"/>
      <family val="2"/>
      <scheme val="minor"/>
    </font>
    <font>
      <sz val="11"/>
      <color rgb="FF006100"/>
      <name val="Calibri"/>
      <family val="2"/>
      <scheme val="minor"/>
    </font>
    <font>
      <u/>
      <sz val="9.25"/>
      <color theme="10"/>
      <name val="Calibri"/>
      <family val="2"/>
    </font>
    <font>
      <b/>
      <sz val="11"/>
      <color theme="1"/>
      <name val="Calibri"/>
      <family val="2"/>
      <scheme val="minor"/>
    </font>
    <font>
      <b/>
      <sz val="12"/>
      <color theme="1"/>
      <name val="Calibri"/>
      <family val="2"/>
      <scheme val="minor"/>
    </font>
    <font>
      <b/>
      <i/>
      <sz val="12"/>
      <color theme="1"/>
      <name val="Calibri"/>
      <family val="2"/>
      <scheme val="minor"/>
    </font>
    <font>
      <sz val="12"/>
      <name val="Calibri"/>
      <family val="2"/>
      <scheme val="minor"/>
    </font>
    <font>
      <u/>
      <sz val="12"/>
      <color theme="10"/>
      <name val="Calibri"/>
      <family val="2"/>
    </font>
    <font>
      <b/>
      <u/>
      <sz val="12"/>
      <color theme="10"/>
      <name val="Calibri"/>
      <family val="2"/>
    </font>
    <font>
      <b/>
      <sz val="14"/>
      <color theme="1"/>
      <name val="Calibri"/>
      <family val="2"/>
      <scheme val="minor"/>
    </font>
    <font>
      <b/>
      <sz val="10"/>
      <color theme="1"/>
      <name val="Calibri"/>
      <family val="2"/>
      <scheme val="minor"/>
    </font>
    <font>
      <sz val="12"/>
      <color theme="1"/>
      <name val="Calibri"/>
      <family val="2"/>
      <scheme val="minor"/>
    </font>
    <font>
      <u/>
      <sz val="11"/>
      <color rgb="FF1818A8"/>
      <name val="Calibri"/>
      <family val="2"/>
    </font>
    <font>
      <b/>
      <i/>
      <sz val="12"/>
      <name val="Calibri"/>
      <family val="2"/>
      <scheme val="minor"/>
    </font>
    <font>
      <i/>
      <sz val="11"/>
      <color theme="0" tint="-0.499984740745262"/>
      <name val="Calibri"/>
      <family val="2"/>
      <scheme val="minor"/>
    </font>
    <font>
      <b/>
      <sz val="11"/>
      <name val="Calibri"/>
      <family val="2"/>
      <scheme val="minor"/>
    </font>
    <font>
      <i/>
      <sz val="11"/>
      <color theme="1"/>
      <name val="Calibri"/>
      <family val="2"/>
      <scheme val="minor"/>
    </font>
    <font>
      <b/>
      <u/>
      <sz val="16"/>
      <color theme="1"/>
      <name val="Calibri"/>
      <family val="2"/>
      <scheme val="minor"/>
    </font>
    <font>
      <b/>
      <i/>
      <sz val="12"/>
      <color rgb="FF00B050"/>
      <name val="Calibri"/>
      <family val="2"/>
      <scheme val="minor"/>
    </font>
    <font>
      <i/>
      <sz val="12"/>
      <color theme="1"/>
      <name val="Calibri"/>
      <family val="2"/>
      <scheme val="minor"/>
    </font>
    <font>
      <b/>
      <u/>
      <sz val="12"/>
      <color theme="1"/>
      <name val="Calibri"/>
      <family val="2"/>
      <scheme val="minor"/>
    </font>
    <font>
      <b/>
      <i/>
      <u/>
      <sz val="12"/>
      <color theme="1"/>
      <name val="Calibri"/>
      <family val="2"/>
      <scheme val="minor"/>
    </font>
    <font>
      <i/>
      <u/>
      <sz val="12"/>
      <color theme="1"/>
      <name val="Calibri"/>
      <family val="2"/>
      <scheme val="minor"/>
    </font>
    <font>
      <u/>
      <sz val="12"/>
      <color theme="10"/>
      <name val="Calibri"/>
      <family val="2"/>
      <scheme val="minor"/>
    </font>
    <font>
      <b/>
      <sz val="11"/>
      <color rgb="FF00B050"/>
      <name val="Calibri"/>
      <family val="2"/>
      <scheme val="minor"/>
    </font>
    <font>
      <b/>
      <u/>
      <sz val="12"/>
      <color theme="10"/>
      <name val="Calibri"/>
      <family val="2"/>
      <scheme val="minor"/>
    </font>
    <font>
      <b/>
      <sz val="14"/>
      <color rgb="FF006100"/>
      <name val="Calibri"/>
      <family val="2"/>
      <scheme val="minor"/>
    </font>
    <font>
      <u/>
      <sz val="11"/>
      <color theme="10"/>
      <name val="Calibri"/>
      <family val="2"/>
    </font>
    <font>
      <b/>
      <i/>
      <sz val="14"/>
      <color theme="1"/>
      <name val="Calibri"/>
      <family val="2"/>
      <scheme val="minor"/>
    </font>
    <font>
      <b/>
      <i/>
      <sz val="14"/>
      <color rgb="FF00B050"/>
      <name val="Calibri"/>
      <family val="2"/>
      <scheme val="minor"/>
    </font>
    <font>
      <b/>
      <sz val="12"/>
      <color indexed="8"/>
      <name val="Calibri"/>
      <family val="2"/>
      <scheme val="minor"/>
    </font>
    <font>
      <b/>
      <sz val="12"/>
      <name val="Calibri"/>
      <family val="2"/>
      <scheme val="minor"/>
    </font>
    <font>
      <sz val="12"/>
      <color indexed="8"/>
      <name val="Calibri"/>
      <family val="2"/>
      <scheme val="minor"/>
    </font>
    <font>
      <b/>
      <sz val="12"/>
      <color rgb="FF00B050"/>
      <name val="Calibri"/>
      <family val="2"/>
      <scheme val="minor"/>
    </font>
    <font>
      <sz val="12"/>
      <color theme="0"/>
      <name val="Calibri"/>
      <family val="2"/>
      <scheme val="minor"/>
    </font>
    <font>
      <b/>
      <sz val="14"/>
      <color theme="0"/>
      <name val="Calibri"/>
      <family val="2"/>
      <scheme val="minor"/>
    </font>
    <font>
      <u/>
      <sz val="11"/>
      <color theme="1"/>
      <name val="Calibri"/>
      <family val="2"/>
      <scheme val="minor"/>
    </font>
    <font>
      <b/>
      <i/>
      <sz val="11"/>
      <color theme="0" tint="-0.499984740745262"/>
      <name val="Calibri"/>
      <family val="2"/>
      <scheme val="minor"/>
    </font>
    <font>
      <b/>
      <i/>
      <sz val="12"/>
      <color theme="0" tint="-0.499984740745262"/>
      <name val="Calibri"/>
      <family val="2"/>
      <scheme val="minor"/>
    </font>
    <font>
      <b/>
      <sz val="11"/>
      <color theme="1"/>
      <name val="Calibri"/>
      <family val="2"/>
    </font>
  </fonts>
  <fills count="27">
    <fill>
      <patternFill patternType="none"/>
    </fill>
    <fill>
      <patternFill patternType="gray125"/>
    </fill>
    <fill>
      <patternFill patternType="solid">
        <fgColor theme="4" tint="0.59999389629810485"/>
        <bgColor indexed="65"/>
      </patternFill>
    </fill>
    <fill>
      <patternFill patternType="solid">
        <fgColor theme="7" tint="0.59999389629810485"/>
        <bgColor indexed="65"/>
      </patternFill>
    </fill>
    <fill>
      <patternFill patternType="solid">
        <fgColor theme="6" tint="0.39997558519241921"/>
        <bgColor indexed="65"/>
      </patternFill>
    </fill>
    <fill>
      <patternFill patternType="solid">
        <fgColor theme="8"/>
      </patternFill>
    </fill>
    <fill>
      <patternFill patternType="solid">
        <fgColor rgb="FFC6EFCE"/>
      </patternFill>
    </fill>
    <fill>
      <patternFill patternType="solid">
        <fgColor theme="2" tint="-0.249977111117893"/>
        <bgColor indexed="64"/>
      </patternFill>
    </fill>
    <fill>
      <patternFill patternType="solid">
        <fgColor theme="0" tint="-0.14999847407452621"/>
        <bgColor indexed="64"/>
      </patternFill>
    </fill>
    <fill>
      <patternFill patternType="solid">
        <fgColor theme="7"/>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FFFF0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2" tint="-0.499984740745262"/>
        <bgColor indexed="64"/>
      </patternFill>
    </fill>
    <fill>
      <patternFill patternType="solid">
        <fgColor theme="0" tint="-0.249977111117893"/>
        <bgColor indexed="64"/>
      </patternFill>
    </fill>
    <fill>
      <patternFill patternType="solid">
        <fgColor theme="7" tint="0.39997558519241921"/>
        <bgColor indexed="64"/>
      </patternFill>
    </fill>
    <fill>
      <patternFill patternType="solid">
        <fgColor theme="3" tint="0.79998168889431442"/>
        <bgColor indexed="64"/>
      </patternFill>
    </fill>
    <fill>
      <patternFill patternType="solid">
        <fgColor rgb="FFFFFFCC"/>
      </patternFill>
    </fill>
  </fills>
  <borders count="76">
    <border>
      <left/>
      <right/>
      <top/>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medium">
        <color indexed="64"/>
      </right>
      <top/>
      <bottom style="thin">
        <color theme="0" tint="-0.499984740745262"/>
      </bottom>
      <diagonal/>
    </border>
    <border>
      <left style="medium">
        <color indexed="64"/>
      </left>
      <right style="medium">
        <color indexed="64"/>
      </right>
      <top style="thin">
        <color theme="0" tint="-0.499984740745262"/>
      </top>
      <bottom/>
      <diagonal/>
    </border>
    <border>
      <left style="thin">
        <color rgb="FFB2B2B2"/>
      </left>
      <right style="thin">
        <color rgb="FFB2B2B2"/>
      </right>
      <top style="thin">
        <color rgb="FFB2B2B2"/>
      </top>
      <bottom style="thin">
        <color rgb="FFB2B2B2"/>
      </bottom>
      <diagonal/>
    </border>
  </borders>
  <cellStyleXfs count="8">
    <xf numFmtId="0" fontId="0" fillId="0" borderId="0"/>
    <xf numFmtId="0" fontId="14" fillId="2"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6" fillId="6" borderId="0" applyNumberFormat="0" applyBorder="0" applyAlignment="0" applyProtection="0"/>
    <xf numFmtId="0" fontId="17" fillId="0" borderId="0" applyNumberFormat="0" applyFill="0" applyBorder="0" applyAlignment="0" applyProtection="0">
      <alignment vertical="top"/>
      <protection locked="0"/>
    </xf>
    <xf numFmtId="9" fontId="14" fillId="0" borderId="0" applyFont="0" applyFill="0" applyBorder="0" applyAlignment="0" applyProtection="0"/>
    <xf numFmtId="0" fontId="14" fillId="26" borderId="75" applyNumberFormat="0" applyFont="0" applyAlignment="0" applyProtection="0"/>
  </cellStyleXfs>
  <cellXfs count="446">
    <xf numFmtId="0" fontId="0" fillId="0" borderId="0" xfId="0"/>
    <xf numFmtId="0" fontId="0" fillId="0" borderId="0" xfId="0"/>
    <xf numFmtId="12" fontId="0" fillId="0" borderId="0" xfId="0" applyNumberFormat="1"/>
    <xf numFmtId="12" fontId="0" fillId="0" borderId="0" xfId="0" applyNumberFormat="1" applyAlignment="1">
      <alignment horizontal="right"/>
    </xf>
    <xf numFmtId="0" fontId="0" fillId="0" borderId="0" xfId="0"/>
    <xf numFmtId="0" fontId="0" fillId="0" borderId="1" xfId="0" applyBorder="1" applyProtection="1">
      <protection locked="0"/>
    </xf>
    <xf numFmtId="0" fontId="0" fillId="0" borderId="0" xfId="0" applyBorder="1" applyProtection="1">
      <protection locked="0"/>
    </xf>
    <xf numFmtId="0" fontId="0" fillId="0" borderId="2" xfId="0" applyBorder="1" applyProtection="1">
      <protection locked="0"/>
    </xf>
    <xf numFmtId="0" fontId="0" fillId="0" borderId="0" xfId="0" applyProtection="1">
      <protection hidden="1"/>
    </xf>
    <xf numFmtId="0" fontId="19" fillId="0" borderId="0" xfId="0" applyFont="1" applyFill="1" applyBorder="1" applyProtection="1">
      <protection hidden="1"/>
    </xf>
    <xf numFmtId="12" fontId="0" fillId="0" borderId="0" xfId="0" applyNumberFormat="1" applyFill="1" applyBorder="1" applyAlignment="1" applyProtection="1">
      <alignment horizontal="center"/>
      <protection hidden="1"/>
    </xf>
    <xf numFmtId="0" fontId="19" fillId="7" borderId="3" xfId="0" applyFont="1" applyFill="1" applyBorder="1" applyAlignment="1" applyProtection="1">
      <alignment horizontal="center" vertical="center"/>
      <protection hidden="1"/>
    </xf>
    <xf numFmtId="0" fontId="0" fillId="0" borderId="0" xfId="0"/>
    <xf numFmtId="0" fontId="0" fillId="12" borderId="17" xfId="0" applyFill="1" applyBorder="1" applyProtection="1">
      <protection locked="0"/>
    </xf>
    <xf numFmtId="0" fontId="0" fillId="12" borderId="18" xfId="0" applyFill="1" applyBorder="1" applyProtection="1">
      <protection locked="0"/>
    </xf>
    <xf numFmtId="0" fontId="21" fillId="0" borderId="5" xfId="0" applyFont="1" applyBorder="1" applyProtection="1">
      <protection locked="0"/>
    </xf>
    <xf numFmtId="0" fontId="21" fillId="12" borderId="18" xfId="0" applyFont="1" applyFill="1" applyBorder="1" applyProtection="1">
      <protection locked="0"/>
    </xf>
    <xf numFmtId="0" fontId="0" fillId="0" borderId="19" xfId="0" applyBorder="1" applyProtection="1">
      <protection locked="0"/>
    </xf>
    <xf numFmtId="0" fontId="0" fillId="0" borderId="22" xfId="0" applyBorder="1" applyAlignment="1" applyProtection="1">
      <alignment horizontal="center"/>
      <protection locked="0"/>
    </xf>
    <xf numFmtId="2" fontId="0" fillId="0" borderId="23" xfId="0" applyNumberFormat="1" applyBorder="1" applyAlignment="1" applyProtection="1">
      <alignment horizontal="center" vertical="center"/>
      <protection locked="0"/>
    </xf>
    <xf numFmtId="0" fontId="0" fillId="0" borderId="25" xfId="0" applyBorder="1" applyProtection="1">
      <protection locked="0"/>
    </xf>
    <xf numFmtId="0" fontId="0" fillId="0" borderId="26" xfId="0" applyBorder="1" applyProtection="1">
      <protection locked="0"/>
    </xf>
    <xf numFmtId="0" fontId="0" fillId="0" borderId="27" xfId="0" applyBorder="1" applyProtection="1">
      <protection locked="0"/>
    </xf>
    <xf numFmtId="0" fontId="18" fillId="0" borderId="5" xfId="0" applyFont="1" applyBorder="1" applyAlignment="1" applyProtection="1">
      <alignment horizontal="center" vertical="center"/>
      <protection locked="0"/>
    </xf>
    <xf numFmtId="0" fontId="24" fillId="0" borderId="0" xfId="0" applyFont="1" applyAlignment="1" applyProtection="1">
      <alignment wrapText="1"/>
      <protection locked="0"/>
    </xf>
    <xf numFmtId="12" fontId="0" fillId="0" borderId="31" xfId="0" applyNumberFormat="1" applyBorder="1" applyAlignment="1" applyProtection="1">
      <alignment horizontal="center" vertical="center"/>
      <protection locked="0"/>
    </xf>
    <xf numFmtId="0" fontId="0" fillId="0" borderId="5" xfId="0" applyBorder="1" applyAlignment="1" applyProtection="1">
      <alignment horizontal="center"/>
      <protection locked="0"/>
    </xf>
    <xf numFmtId="0" fontId="0" fillId="0" borderId="0" xfId="0" applyFill="1" applyBorder="1" applyAlignment="1" applyProtection="1">
      <alignment horizontal="center"/>
      <protection hidden="1"/>
    </xf>
    <xf numFmtId="0" fontId="0" fillId="0" borderId="0" xfId="0" applyFill="1" applyBorder="1" applyProtection="1">
      <protection hidden="1"/>
    </xf>
    <xf numFmtId="0" fontId="19" fillId="0" borderId="0" xfId="0" applyFont="1" applyFill="1" applyBorder="1" applyAlignment="1" applyProtection="1">
      <alignment horizontal="center" vertical="center" wrapText="1"/>
      <protection hidden="1"/>
    </xf>
    <xf numFmtId="0" fontId="0" fillId="0" borderId="0" xfId="0" applyFill="1" applyProtection="1">
      <protection hidden="1"/>
    </xf>
    <xf numFmtId="1" fontId="0" fillId="0" borderId="0" xfId="0" applyNumberFormat="1" applyFill="1" applyBorder="1" applyAlignment="1" applyProtection="1">
      <alignment horizontal="center"/>
      <protection hidden="1"/>
    </xf>
    <xf numFmtId="0" fontId="0" fillId="0" borderId="0" xfId="0" applyFill="1" applyBorder="1" applyAlignment="1" applyProtection="1">
      <alignment horizontal="center" wrapText="1"/>
      <protection hidden="1"/>
    </xf>
    <xf numFmtId="0" fontId="18" fillId="14" borderId="33" xfId="0" applyFont="1" applyFill="1" applyBorder="1" applyAlignment="1" applyProtection="1">
      <alignment horizontal="center" vertical="center" wrapText="1"/>
      <protection hidden="1"/>
    </xf>
    <xf numFmtId="0" fontId="18" fillId="14" borderId="46" xfId="0" applyFont="1" applyFill="1" applyBorder="1" applyAlignment="1" applyProtection="1">
      <alignment horizontal="center" vertical="center" wrapText="1"/>
      <protection hidden="1"/>
    </xf>
    <xf numFmtId="0" fontId="18" fillId="17" borderId="38" xfId="0" applyFont="1" applyFill="1" applyBorder="1" applyAlignment="1" applyProtection="1">
      <alignment horizontal="center" vertical="center"/>
      <protection hidden="1"/>
    </xf>
    <xf numFmtId="0" fontId="18" fillId="7" borderId="34" xfId="0" applyFont="1" applyFill="1" applyBorder="1" applyAlignment="1" applyProtection="1">
      <alignment horizontal="center" vertical="center"/>
      <protection hidden="1"/>
    </xf>
    <xf numFmtId="0" fontId="18" fillId="7" borderId="35" xfId="0" applyFont="1" applyFill="1" applyBorder="1" applyAlignment="1" applyProtection="1">
      <alignment horizontal="center" vertical="center"/>
      <protection hidden="1"/>
    </xf>
    <xf numFmtId="0" fontId="18" fillId="14" borderId="38" xfId="0" applyFont="1" applyFill="1" applyBorder="1" applyAlignment="1" applyProtection="1">
      <alignment horizontal="center" vertical="center"/>
      <protection hidden="1"/>
    </xf>
    <xf numFmtId="0" fontId="19" fillId="17" borderId="34" xfId="0" applyFont="1" applyFill="1" applyBorder="1" applyAlignment="1" applyProtection="1">
      <alignment horizontal="center" vertical="center" wrapText="1"/>
      <protection hidden="1"/>
    </xf>
    <xf numFmtId="0" fontId="19" fillId="17" borderId="35" xfId="0" applyFont="1" applyFill="1" applyBorder="1" applyAlignment="1" applyProtection="1">
      <alignment horizontal="center" vertical="center" wrapText="1"/>
      <protection hidden="1"/>
    </xf>
    <xf numFmtId="0" fontId="19" fillId="8" borderId="34" xfId="0" applyFont="1" applyFill="1" applyBorder="1" applyAlignment="1" applyProtection="1">
      <alignment horizontal="center" vertical="center" wrapText="1"/>
      <protection hidden="1"/>
    </xf>
    <xf numFmtId="12" fontId="0" fillId="17" borderId="38" xfId="0" applyNumberFormat="1" applyFill="1" applyBorder="1" applyAlignment="1" applyProtection="1">
      <alignment horizontal="center" vertical="center"/>
      <protection hidden="1"/>
    </xf>
    <xf numFmtId="12" fontId="0" fillId="13" borderId="38" xfId="0" applyNumberFormat="1" applyFill="1" applyBorder="1" applyAlignment="1" applyProtection="1">
      <alignment horizontal="center" vertical="center"/>
      <protection hidden="1"/>
    </xf>
    <xf numFmtId="12" fontId="0" fillId="3" borderId="38" xfId="0" applyNumberFormat="1" applyFill="1" applyBorder="1" applyAlignment="1" applyProtection="1">
      <alignment horizontal="center" vertical="center"/>
    </xf>
    <xf numFmtId="12" fontId="0" fillId="8" borderId="38" xfId="0" applyNumberFormat="1" applyFill="1" applyBorder="1" applyAlignment="1" applyProtection="1">
      <alignment horizontal="center" vertical="center"/>
      <protection hidden="1"/>
    </xf>
    <xf numFmtId="1" fontId="0" fillId="17" borderId="50" xfId="0" applyNumberFormat="1" applyFill="1" applyBorder="1" applyAlignment="1" applyProtection="1">
      <alignment horizontal="center" vertical="center" wrapText="1"/>
      <protection hidden="1"/>
    </xf>
    <xf numFmtId="1" fontId="0" fillId="17" borderId="51" xfId="0" applyNumberFormat="1" applyFill="1" applyBorder="1" applyAlignment="1" applyProtection="1">
      <alignment horizontal="center" vertical="center"/>
      <protection hidden="1"/>
    </xf>
    <xf numFmtId="1" fontId="0" fillId="17" borderId="50" xfId="0" applyNumberFormat="1" applyFill="1" applyBorder="1" applyAlignment="1" applyProtection="1">
      <alignment horizontal="center" vertical="center"/>
      <protection hidden="1"/>
    </xf>
    <xf numFmtId="2" fontId="0" fillId="8" borderId="4" xfId="0" applyNumberFormat="1" applyFill="1" applyBorder="1" applyAlignment="1" applyProtection="1">
      <alignment horizontal="center" vertical="center"/>
      <protection hidden="1"/>
    </xf>
    <xf numFmtId="2" fontId="0" fillId="8" borderId="19" xfId="0" applyNumberFormat="1" applyFill="1" applyBorder="1" applyAlignment="1" applyProtection="1">
      <alignment horizontal="center" vertical="center"/>
      <protection hidden="1"/>
    </xf>
    <xf numFmtId="0" fontId="0" fillId="0" borderId="0" xfId="0" applyFill="1" applyAlignment="1" applyProtection="1">
      <alignment vertical="center"/>
      <protection hidden="1"/>
    </xf>
    <xf numFmtId="0" fontId="0" fillId="17" borderId="38" xfId="0" applyFill="1" applyBorder="1" applyAlignment="1" applyProtection="1">
      <alignment horizontal="center" vertical="center"/>
      <protection hidden="1"/>
    </xf>
    <xf numFmtId="12" fontId="0" fillId="7" borderId="52" xfId="0" applyNumberFormat="1" applyFill="1" applyBorder="1" applyAlignment="1" applyProtection="1">
      <alignment horizontal="center" vertical="center"/>
      <protection hidden="1"/>
    </xf>
    <xf numFmtId="2" fontId="0" fillId="14" borderId="5" xfId="0" applyNumberFormat="1" applyFill="1" applyBorder="1" applyAlignment="1" applyProtection="1">
      <alignment horizontal="center" vertical="center" wrapText="1"/>
      <protection hidden="1"/>
    </xf>
    <xf numFmtId="2" fontId="0" fillId="14" borderId="19" xfId="0" applyNumberFormat="1" applyFill="1" applyBorder="1" applyAlignment="1" applyProtection="1">
      <alignment horizontal="center" vertical="center" wrapText="1"/>
      <protection hidden="1"/>
    </xf>
    <xf numFmtId="0" fontId="22" fillId="0" borderId="0" xfId="5" applyFont="1" applyBorder="1" applyAlignment="1" applyProtection="1">
      <alignment vertical="center"/>
      <protection locked="0"/>
    </xf>
    <xf numFmtId="0" fontId="22" fillId="0" borderId="53" xfId="5" applyFont="1" applyBorder="1" applyAlignment="1" applyProtection="1">
      <alignment vertical="center"/>
      <protection locked="0"/>
    </xf>
    <xf numFmtId="2" fontId="29" fillId="11" borderId="40" xfId="0" applyNumberFormat="1" applyFont="1" applyFill="1" applyBorder="1" applyAlignment="1" applyProtection="1">
      <alignment horizontal="center" vertical="center"/>
    </xf>
    <xf numFmtId="0" fontId="0" fillId="13" borderId="58" xfId="0" applyFill="1" applyBorder="1" applyProtection="1"/>
    <xf numFmtId="0" fontId="0" fillId="18" borderId="28" xfId="0" applyFill="1" applyBorder="1" applyAlignment="1" applyProtection="1">
      <alignment horizontal="center"/>
    </xf>
    <xf numFmtId="12" fontId="29" fillId="7" borderId="31" xfId="0" applyNumberFormat="1" applyFont="1" applyFill="1" applyBorder="1" applyAlignment="1" applyProtection="1">
      <alignment horizontal="center" vertical="center"/>
    </xf>
    <xf numFmtId="0" fontId="0" fillId="0" borderId="24" xfId="0" applyBorder="1" applyAlignment="1" applyProtection="1">
      <alignment horizontal="left"/>
      <protection locked="0"/>
    </xf>
    <xf numFmtId="2" fontId="0" fillId="0" borderId="5" xfId="0" applyNumberFormat="1" applyBorder="1" applyAlignment="1" applyProtection="1">
      <alignment horizontal="center" vertical="center"/>
      <protection locked="0"/>
    </xf>
    <xf numFmtId="2" fontId="0" fillId="0" borderId="40" xfId="0" applyNumberFormat="1" applyBorder="1" applyAlignment="1" applyProtection="1">
      <alignment horizontal="center" vertical="center"/>
      <protection locked="0"/>
    </xf>
    <xf numFmtId="0" fontId="0" fillId="0" borderId="25" xfId="0" applyBorder="1" applyAlignment="1" applyProtection="1">
      <alignment horizontal="center"/>
      <protection locked="0"/>
    </xf>
    <xf numFmtId="0" fontId="0" fillId="0" borderId="22" xfId="0" applyBorder="1" applyProtection="1">
      <protection locked="0"/>
    </xf>
    <xf numFmtId="12" fontId="0" fillId="0" borderId="25" xfId="0" applyNumberFormat="1" applyBorder="1" applyAlignment="1" applyProtection="1">
      <alignment wrapText="1"/>
      <protection locked="0"/>
    </xf>
    <xf numFmtId="0" fontId="0" fillId="0" borderId="44" xfId="0" applyBorder="1" applyAlignment="1" applyProtection="1">
      <alignment horizontal="center"/>
      <protection locked="0"/>
    </xf>
    <xf numFmtId="2" fontId="0" fillId="0" borderId="23" xfId="0" applyNumberFormat="1" applyBorder="1" applyAlignment="1" applyProtection="1">
      <alignment horizontal="center"/>
      <protection locked="0"/>
    </xf>
    <xf numFmtId="2" fontId="0" fillId="0" borderId="5" xfId="0" applyNumberFormat="1" applyBorder="1" applyAlignment="1" applyProtection="1">
      <alignment horizontal="center"/>
      <protection locked="0"/>
    </xf>
    <xf numFmtId="2" fontId="0" fillId="0" borderId="40" xfId="0" applyNumberFormat="1" applyBorder="1" applyAlignment="1" applyProtection="1">
      <alignment horizontal="center"/>
      <protection locked="0"/>
    </xf>
    <xf numFmtId="0" fontId="0" fillId="0" borderId="25" xfId="0" applyBorder="1" applyAlignment="1" applyProtection="1">
      <alignment horizontal="left" wrapText="1"/>
      <protection locked="0"/>
    </xf>
    <xf numFmtId="12" fontId="0" fillId="0" borderId="31" xfId="0" applyNumberFormat="1" applyBorder="1" applyAlignment="1" applyProtection="1">
      <alignment horizontal="center"/>
      <protection locked="0"/>
    </xf>
    <xf numFmtId="0" fontId="0" fillId="0" borderId="15" xfId="0" applyBorder="1" applyAlignment="1" applyProtection="1">
      <alignment horizontal="left" wrapText="1"/>
      <protection locked="0"/>
    </xf>
    <xf numFmtId="2" fontId="0" fillId="0" borderId="46" xfId="0" applyNumberFormat="1" applyBorder="1" applyAlignment="1" applyProtection="1">
      <alignment horizontal="center"/>
      <protection locked="0"/>
    </xf>
    <xf numFmtId="2" fontId="0" fillId="0" borderId="19" xfId="0" applyNumberFormat="1" applyBorder="1" applyAlignment="1" applyProtection="1">
      <alignment horizontal="center"/>
      <protection locked="0"/>
    </xf>
    <xf numFmtId="2" fontId="0" fillId="0" borderId="60" xfId="0" applyNumberFormat="1" applyBorder="1" applyAlignment="1" applyProtection="1">
      <alignment horizontal="center"/>
      <protection locked="0"/>
    </xf>
    <xf numFmtId="0" fontId="0" fillId="0" borderId="19"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15" xfId="0" applyBorder="1" applyAlignment="1" applyProtection="1">
      <alignment horizontal="center"/>
      <protection locked="0"/>
    </xf>
    <xf numFmtId="12" fontId="0" fillId="0" borderId="50" xfId="0" applyNumberFormat="1" applyBorder="1" applyAlignment="1" applyProtection="1">
      <alignment horizontal="center"/>
      <protection locked="0"/>
    </xf>
    <xf numFmtId="0" fontId="0" fillId="0" borderId="27" xfId="0" applyBorder="1" applyAlignment="1" applyProtection="1">
      <alignment horizontal="left" wrapText="1"/>
      <protection locked="0"/>
    </xf>
    <xf numFmtId="2" fontId="0" fillId="0" borderId="61" xfId="0" applyNumberFormat="1" applyBorder="1" applyAlignment="1" applyProtection="1">
      <alignment horizontal="center"/>
      <protection locked="0"/>
    </xf>
    <xf numFmtId="2" fontId="0" fillId="0" borderId="1" xfId="0" applyNumberFormat="1" applyBorder="1" applyAlignment="1" applyProtection="1">
      <alignment horizontal="center"/>
      <protection locked="0"/>
    </xf>
    <xf numFmtId="2" fontId="0" fillId="0" borderId="48" xfId="0" applyNumberFormat="1" applyBorder="1" applyAlignment="1" applyProtection="1">
      <alignment horizontal="center"/>
      <protection locked="0"/>
    </xf>
    <xf numFmtId="0" fontId="0" fillId="0" borderId="1" xfId="0" applyBorder="1" applyAlignment="1" applyProtection="1">
      <alignment horizontal="center"/>
      <protection locked="0"/>
    </xf>
    <xf numFmtId="0" fontId="0" fillId="0" borderId="62" xfId="0" applyBorder="1" applyAlignment="1" applyProtection="1">
      <alignment horizontal="center"/>
      <protection locked="0"/>
    </xf>
    <xf numFmtId="0" fontId="0" fillId="0" borderId="27" xfId="0" applyBorder="1" applyAlignment="1" applyProtection="1">
      <alignment horizontal="center"/>
      <protection locked="0"/>
    </xf>
    <xf numFmtId="12" fontId="0" fillId="0" borderId="63" xfId="0" applyNumberFormat="1" applyBorder="1" applyAlignment="1" applyProtection="1">
      <alignment horizontal="center"/>
      <protection locked="0"/>
    </xf>
    <xf numFmtId="0" fontId="0" fillId="0" borderId="0" xfId="0" applyBorder="1" applyAlignment="1" applyProtection="1">
      <alignment vertical="top" wrapText="1"/>
      <protection locked="0"/>
    </xf>
    <xf numFmtId="12" fontId="0" fillId="13" borderId="0" xfId="0" applyNumberFormat="1" applyFill="1" applyBorder="1" applyAlignment="1" applyProtection="1">
      <alignment horizontal="center" vertical="center"/>
      <protection hidden="1"/>
    </xf>
    <xf numFmtId="12" fontId="0" fillId="3" borderId="0" xfId="0" applyNumberFormat="1" applyFill="1" applyBorder="1" applyAlignment="1" applyProtection="1">
      <alignment horizontal="center" vertical="center"/>
    </xf>
    <xf numFmtId="12" fontId="0" fillId="8" borderId="0" xfId="0" applyNumberFormat="1" applyFill="1" applyBorder="1" applyAlignment="1" applyProtection="1">
      <alignment horizontal="center" vertical="center"/>
      <protection hidden="1"/>
    </xf>
    <xf numFmtId="12" fontId="0" fillId="17" borderId="0" xfId="0" applyNumberFormat="1" applyFill="1" applyBorder="1" applyAlignment="1" applyProtection="1">
      <alignment horizontal="center" vertical="center"/>
      <protection hidden="1"/>
    </xf>
    <xf numFmtId="0" fontId="18" fillId="17" borderId="0" xfId="0" applyFont="1" applyFill="1" applyBorder="1" applyAlignment="1" applyProtection="1">
      <alignment horizontal="center" vertical="center"/>
      <protection hidden="1"/>
    </xf>
    <xf numFmtId="0" fontId="18" fillId="20" borderId="5" xfId="0" applyFont="1" applyFill="1" applyBorder="1" applyAlignment="1" applyProtection="1">
      <alignment horizontal="center" vertical="center"/>
      <protection hidden="1"/>
    </xf>
    <xf numFmtId="0" fontId="0" fillId="23" borderId="5" xfId="0" applyFill="1" applyBorder="1" applyAlignment="1" applyProtection="1">
      <alignment horizontal="center" vertical="center" wrapText="1"/>
      <protection hidden="1"/>
    </xf>
    <xf numFmtId="12" fontId="0" fillId="23" borderId="5" xfId="0" applyNumberFormat="1" applyFill="1" applyBorder="1" applyAlignment="1" applyProtection="1">
      <alignment horizontal="center" vertical="center"/>
      <protection hidden="1"/>
    </xf>
    <xf numFmtId="0" fontId="0" fillId="0" borderId="0" xfId="0"/>
    <xf numFmtId="12" fontId="0" fillId="0" borderId="0" xfId="0" applyNumberFormat="1"/>
    <xf numFmtId="12" fontId="0" fillId="0" borderId="0" xfId="0" applyNumberFormat="1" applyAlignment="1">
      <alignment horizontal="right"/>
    </xf>
    <xf numFmtId="0" fontId="0" fillId="0" borderId="0" xfId="0" applyProtection="1">
      <protection locked="0"/>
    </xf>
    <xf numFmtId="0" fontId="0" fillId="0" borderId="5" xfId="0" applyBorder="1" applyProtection="1">
      <protection locked="0"/>
    </xf>
    <xf numFmtId="12" fontId="0" fillId="0" borderId="0" xfId="0" applyNumberFormat="1" applyProtection="1">
      <protection hidden="1"/>
    </xf>
    <xf numFmtId="12" fontId="0" fillId="0" borderId="0" xfId="0" applyNumberFormat="1" applyFill="1" applyBorder="1" applyProtection="1">
      <protection hidden="1"/>
    </xf>
    <xf numFmtId="0" fontId="38" fillId="0" borderId="0" xfId="5" applyFont="1" applyFill="1" applyBorder="1" applyAlignment="1" applyProtection="1">
      <alignment horizontal="center" wrapText="1"/>
      <protection locked="0"/>
    </xf>
    <xf numFmtId="0" fontId="40" fillId="0" borderId="0" xfId="5" applyFont="1" applyFill="1" applyBorder="1" applyAlignment="1" applyProtection="1">
      <alignment horizontal="center" wrapText="1"/>
      <protection locked="0"/>
    </xf>
    <xf numFmtId="0" fontId="18" fillId="25" borderId="45" xfId="0" applyFont="1" applyFill="1" applyBorder="1" applyAlignment="1" applyProtection="1">
      <alignment horizontal="center" vertical="center" wrapText="1"/>
      <protection hidden="1"/>
    </xf>
    <xf numFmtId="1" fontId="18" fillId="25" borderId="47" xfId="0" applyNumberFormat="1" applyFont="1" applyFill="1" applyBorder="1" applyAlignment="1" applyProtection="1">
      <alignment horizontal="center" vertical="center" wrapText="1"/>
      <protection hidden="1"/>
    </xf>
    <xf numFmtId="2" fontId="0" fillId="25" borderId="47" xfId="0" applyNumberFormat="1" applyFill="1" applyBorder="1" applyAlignment="1" applyProtection="1">
      <alignment horizontal="center" vertical="center" wrapText="1"/>
      <protection hidden="1"/>
    </xf>
    <xf numFmtId="1" fontId="0" fillId="25" borderId="47" xfId="0" applyNumberFormat="1" applyFill="1" applyBorder="1" applyAlignment="1" applyProtection="1">
      <alignment horizontal="center" vertical="center"/>
      <protection hidden="1"/>
    </xf>
    <xf numFmtId="9" fontId="0" fillId="25" borderId="47" xfId="0" applyNumberFormat="1" applyFill="1" applyBorder="1" applyAlignment="1" applyProtection="1">
      <alignment horizontal="center" vertical="center"/>
      <protection hidden="1"/>
    </xf>
    <xf numFmtId="9" fontId="0" fillId="25" borderId="32" xfId="0" applyNumberFormat="1" applyFill="1" applyBorder="1" applyAlignment="1" applyProtection="1">
      <alignment horizontal="center" vertical="center"/>
      <protection hidden="1"/>
    </xf>
    <xf numFmtId="0" fontId="18" fillId="7" borderId="7" xfId="0" applyFont="1" applyFill="1" applyBorder="1" applyAlignment="1" applyProtection="1">
      <alignment horizontal="center" vertical="center" wrapText="1"/>
      <protection hidden="1"/>
    </xf>
    <xf numFmtId="0" fontId="53" fillId="0" borderId="13" xfId="0" applyFont="1" applyFill="1" applyBorder="1" applyAlignment="1" applyProtection="1">
      <alignment horizontal="left"/>
    </xf>
    <xf numFmtId="2" fontId="52" fillId="14" borderId="23" xfId="0" applyNumberFormat="1" applyFont="1" applyFill="1" applyBorder="1" applyAlignment="1" applyProtection="1">
      <alignment horizontal="center" vertical="center"/>
    </xf>
    <xf numFmtId="2" fontId="52" fillId="11" borderId="5" xfId="0" applyNumberFormat="1" applyFont="1" applyFill="1" applyBorder="1" applyAlignment="1" applyProtection="1">
      <alignment horizontal="center" vertical="center"/>
    </xf>
    <xf numFmtId="1" fontId="18" fillId="17" borderId="51" xfId="0" applyNumberFormat="1" applyFont="1" applyFill="1" applyBorder="1" applyAlignment="1" applyProtection="1">
      <alignment horizontal="center" vertical="center"/>
      <protection hidden="1"/>
    </xf>
    <xf numFmtId="1" fontId="18" fillId="17" borderId="32" xfId="0" applyNumberFormat="1" applyFont="1" applyFill="1" applyBorder="1" applyAlignment="1" applyProtection="1">
      <alignment horizontal="center" vertical="center"/>
      <protection hidden="1"/>
    </xf>
    <xf numFmtId="0" fontId="0" fillId="0" borderId="0" xfId="0" applyFont="1" applyAlignment="1" applyProtection="1">
      <alignment wrapText="1"/>
      <protection locked="0"/>
    </xf>
    <xf numFmtId="0" fontId="0" fillId="0" borderId="0" xfId="0" applyFont="1" applyFill="1" applyBorder="1" applyAlignment="1" applyProtection="1">
      <alignment wrapText="1"/>
      <protection locked="0"/>
    </xf>
    <xf numFmtId="0" fontId="0" fillId="0" borderId="0" xfId="0" applyFont="1" applyProtection="1">
      <protection locked="0"/>
    </xf>
    <xf numFmtId="0" fontId="32" fillId="0" borderId="0" xfId="0" applyFont="1" applyFill="1" applyBorder="1" applyAlignment="1" applyProtection="1">
      <alignment horizontal="center" wrapText="1"/>
      <protection locked="0"/>
    </xf>
    <xf numFmtId="14" fontId="33" fillId="0" borderId="0" xfId="0" applyNumberFormat="1" applyFont="1" applyAlignment="1" applyProtection="1">
      <alignment horizontal="center" wrapText="1"/>
      <protection locked="0"/>
    </xf>
    <xf numFmtId="0" fontId="19" fillId="0" borderId="0" xfId="0" applyFont="1" applyFill="1" applyBorder="1" applyAlignment="1" applyProtection="1">
      <alignment wrapText="1"/>
      <protection locked="0"/>
    </xf>
    <xf numFmtId="0" fontId="35" fillId="0" borderId="0" xfId="0" applyFont="1" applyFill="1" applyBorder="1" applyAlignment="1" applyProtection="1">
      <alignment horizontal="center" wrapText="1"/>
      <protection locked="0"/>
    </xf>
    <xf numFmtId="0" fontId="19" fillId="0" borderId="0" xfId="0" applyFont="1" applyFill="1" applyBorder="1" applyAlignment="1" applyProtection="1">
      <alignment horizontal="center" vertical="center" wrapText="1"/>
      <protection locked="0"/>
    </xf>
    <xf numFmtId="0" fontId="34" fillId="8" borderId="0" xfId="0" applyFont="1" applyFill="1" applyAlignment="1" applyProtection="1">
      <alignment horizontal="center" vertical="center" wrapText="1"/>
      <protection locked="0"/>
    </xf>
    <xf numFmtId="0" fontId="37" fillId="0" borderId="0" xfId="0" applyFont="1" applyFill="1" applyBorder="1" applyAlignment="1" applyProtection="1">
      <alignment horizontal="center" wrapText="1"/>
      <protection locked="0"/>
    </xf>
    <xf numFmtId="0" fontId="26" fillId="0" borderId="0" xfId="0" applyFont="1" applyFill="1" applyBorder="1" applyAlignment="1" applyProtection="1">
      <alignment horizontal="center" wrapText="1"/>
      <protection locked="0"/>
    </xf>
    <xf numFmtId="0" fontId="26" fillId="0" borderId="0" xfId="0" applyFont="1" applyFill="1" applyBorder="1" applyAlignment="1" applyProtection="1">
      <alignment horizontal="center" vertical="center" wrapText="1"/>
      <protection locked="0"/>
    </xf>
    <xf numFmtId="0" fontId="0" fillId="0" borderId="0" xfId="0" applyFont="1" applyFill="1" applyProtection="1">
      <protection locked="0"/>
    </xf>
    <xf numFmtId="0" fontId="19" fillId="0" borderId="0" xfId="0" applyFont="1" applyFill="1" applyBorder="1" applyAlignment="1" applyProtection="1">
      <alignment horizontal="center" wrapText="1"/>
      <protection locked="0"/>
    </xf>
    <xf numFmtId="0" fontId="26" fillId="0" borderId="30" xfId="0" applyFont="1" applyFill="1" applyBorder="1" applyAlignment="1" applyProtection="1">
      <alignment horizontal="center" wrapText="1"/>
      <protection locked="0"/>
    </xf>
    <xf numFmtId="0" fontId="26" fillId="0" borderId="0" xfId="0" applyFont="1" applyFill="1" applyBorder="1" applyAlignment="1" applyProtection="1">
      <alignment wrapText="1"/>
      <protection locked="0"/>
    </xf>
    <xf numFmtId="0" fontId="46" fillId="0" borderId="0" xfId="0" applyFont="1" applyFill="1" applyBorder="1" applyAlignment="1" applyProtection="1">
      <alignment wrapText="1"/>
      <protection locked="0"/>
    </xf>
    <xf numFmtId="0" fontId="21" fillId="0" borderId="0" xfId="0" applyFont="1" applyFill="1" applyBorder="1" applyAlignment="1" applyProtection="1">
      <alignment horizontal="center" wrapText="1"/>
      <protection locked="0"/>
    </xf>
    <xf numFmtId="0" fontId="21" fillId="0" borderId="0" xfId="0" applyFont="1" applyFill="1" applyBorder="1" applyAlignment="1" applyProtection="1">
      <alignment wrapText="1"/>
      <protection locked="0"/>
    </xf>
    <xf numFmtId="0" fontId="26" fillId="0" borderId="0" xfId="0" applyFont="1" applyAlignment="1" applyProtection="1">
      <alignment wrapText="1"/>
      <protection locked="0"/>
    </xf>
    <xf numFmtId="0" fontId="21" fillId="8" borderId="20" xfId="0" applyFont="1" applyFill="1" applyBorder="1" applyAlignment="1" applyProtection="1">
      <alignment horizontal="center" wrapText="1"/>
      <protection locked="0"/>
    </xf>
    <xf numFmtId="0" fontId="21" fillId="8" borderId="20" xfId="0" applyFont="1" applyFill="1" applyBorder="1" applyAlignment="1" applyProtection="1">
      <alignment horizontal="center" wrapText="1"/>
    </xf>
    <xf numFmtId="0" fontId="0" fillId="0" borderId="0" xfId="0" applyFont="1" applyFill="1" applyBorder="1" applyAlignment="1" applyProtection="1">
      <alignment wrapText="1"/>
    </xf>
    <xf numFmtId="0" fontId="0" fillId="0" borderId="0" xfId="0" applyFont="1" applyProtection="1"/>
    <xf numFmtId="0" fontId="24" fillId="0" borderId="0" xfId="0" applyFont="1" applyFill="1" applyBorder="1" applyAlignment="1" applyProtection="1">
      <alignment horizontal="center" vertical="center" wrapText="1"/>
      <protection locked="0"/>
    </xf>
    <xf numFmtId="0" fontId="0" fillId="0" borderId="0" xfId="0" applyFill="1" applyProtection="1">
      <protection locked="0"/>
    </xf>
    <xf numFmtId="0" fontId="20" fillId="0" borderId="0" xfId="0" applyFont="1" applyBorder="1" applyAlignment="1" applyProtection="1">
      <alignment horizontal="center" vertical="center"/>
      <protection locked="0"/>
    </xf>
    <xf numFmtId="0" fontId="19" fillId="10" borderId="9" xfId="0" applyFont="1" applyFill="1" applyBorder="1" applyAlignment="1" applyProtection="1">
      <alignment vertical="center"/>
      <protection locked="0"/>
    </xf>
    <xf numFmtId="0" fontId="19" fillId="10" borderId="2" xfId="0" applyFont="1" applyFill="1" applyBorder="1" applyAlignment="1" applyProtection="1">
      <alignment vertical="center"/>
      <protection locked="0"/>
    </xf>
    <xf numFmtId="0" fontId="19" fillId="10" borderId="10" xfId="0" applyFont="1" applyFill="1" applyBorder="1" applyAlignment="1" applyProtection="1">
      <alignment vertical="center"/>
      <protection locked="0"/>
    </xf>
    <xf numFmtId="0" fontId="21" fillId="0" borderId="0" xfId="0" applyFont="1" applyProtection="1">
      <protection locked="0"/>
    </xf>
    <xf numFmtId="0" fontId="28" fillId="0" borderId="0" xfId="0" applyFont="1" applyBorder="1" applyAlignment="1" applyProtection="1">
      <alignment horizontal="center" vertical="center"/>
      <protection locked="0"/>
    </xf>
    <xf numFmtId="0" fontId="0" fillId="0" borderId="24" xfId="0" applyBorder="1" applyProtection="1">
      <protection locked="0"/>
    </xf>
    <xf numFmtId="0" fontId="0" fillId="0" borderId="40" xfId="0" applyBorder="1" applyAlignment="1" applyProtection="1">
      <alignment horizontal="center"/>
      <protection locked="0"/>
    </xf>
    <xf numFmtId="0" fontId="0" fillId="0" borderId="40" xfId="0" applyBorder="1" applyProtection="1">
      <protection locked="0"/>
    </xf>
    <xf numFmtId="0" fontId="19" fillId="11" borderId="2" xfId="0" applyFont="1" applyFill="1" applyBorder="1" applyAlignment="1" applyProtection="1">
      <alignment vertical="center" wrapText="1"/>
      <protection locked="0"/>
    </xf>
    <xf numFmtId="0" fontId="19" fillId="11" borderId="37" xfId="0" applyFont="1" applyFill="1" applyBorder="1" applyAlignment="1" applyProtection="1">
      <alignment vertical="center" wrapText="1"/>
      <protection locked="0"/>
    </xf>
    <xf numFmtId="0" fontId="0" fillId="0" borderId="24" xfId="0" applyBorder="1" applyAlignment="1" applyProtection="1">
      <alignment horizontal="center"/>
      <protection locked="0"/>
    </xf>
    <xf numFmtId="0" fontId="0" fillId="11" borderId="11" xfId="0" applyFont="1" applyFill="1" applyBorder="1" applyAlignment="1" applyProtection="1">
      <alignment vertical="center" wrapText="1"/>
      <protection locked="0"/>
    </xf>
    <xf numFmtId="0" fontId="0" fillId="11" borderId="12" xfId="0" applyFont="1" applyFill="1" applyBorder="1" applyAlignment="1" applyProtection="1">
      <alignment vertical="center" wrapText="1"/>
      <protection locked="0"/>
    </xf>
    <xf numFmtId="0" fontId="0" fillId="11" borderId="13" xfId="0" applyFont="1" applyFill="1" applyBorder="1" applyAlignment="1" applyProtection="1">
      <alignment vertical="center" wrapText="1"/>
      <protection locked="0"/>
    </xf>
    <xf numFmtId="0" fontId="0" fillId="11" borderId="14" xfId="0" applyFont="1" applyFill="1" applyBorder="1" applyAlignment="1" applyProtection="1">
      <alignment vertical="center" wrapText="1"/>
      <protection locked="0"/>
    </xf>
    <xf numFmtId="0" fontId="0" fillId="11" borderId="15" xfId="0" applyFont="1" applyFill="1" applyBorder="1" applyAlignment="1" applyProtection="1">
      <alignment vertical="center" wrapText="1"/>
      <protection locked="0"/>
    </xf>
    <xf numFmtId="0" fontId="0" fillId="11" borderId="16" xfId="0" applyFont="1" applyFill="1" applyBorder="1" applyAlignment="1" applyProtection="1">
      <alignment vertical="center" wrapText="1"/>
      <protection locked="0"/>
    </xf>
    <xf numFmtId="0" fontId="0" fillId="11" borderId="2" xfId="0" applyFont="1" applyFill="1" applyBorder="1" applyAlignment="1" applyProtection="1">
      <alignment vertical="center" wrapText="1"/>
      <protection locked="0"/>
    </xf>
    <xf numFmtId="0" fontId="0" fillId="11" borderId="10" xfId="0" applyFont="1" applyFill="1" applyBorder="1" applyAlignment="1" applyProtection="1">
      <alignment vertical="center" wrapText="1"/>
      <protection locked="0"/>
    </xf>
    <xf numFmtId="0" fontId="0" fillId="0" borderId="59" xfId="0" applyBorder="1" applyAlignment="1" applyProtection="1">
      <alignment horizontal="center"/>
      <protection locked="0"/>
    </xf>
    <xf numFmtId="0" fontId="0" fillId="0" borderId="60" xfId="0" applyBorder="1" applyAlignment="1" applyProtection="1">
      <alignment horizontal="center"/>
      <protection locked="0"/>
    </xf>
    <xf numFmtId="0" fontId="0" fillId="0" borderId="29" xfId="0" applyBorder="1" applyAlignment="1" applyProtection="1">
      <alignment horizontal="center"/>
      <protection locked="0"/>
    </xf>
    <xf numFmtId="0" fontId="0" fillId="0" borderId="48" xfId="0" applyBorder="1" applyAlignment="1" applyProtection="1">
      <alignment horizontal="center"/>
      <protection locked="0"/>
    </xf>
    <xf numFmtId="0" fontId="0" fillId="0" borderId="0" xfId="0" applyAlignment="1" applyProtection="1">
      <alignment horizontal="left"/>
      <protection locked="0"/>
    </xf>
    <xf numFmtId="0" fontId="0" fillId="0" borderId="0" xfId="0" applyProtection="1"/>
    <xf numFmtId="0" fontId="20" fillId="0" borderId="11" xfId="0" applyFont="1" applyBorder="1" applyAlignment="1" applyProtection="1">
      <alignment horizontal="center" vertical="center"/>
    </xf>
    <xf numFmtId="0" fontId="13" fillId="21" borderId="8" xfId="5" applyFont="1" applyFill="1" applyBorder="1" applyAlignment="1" applyProtection="1">
      <alignment horizontal="center" vertical="center"/>
    </xf>
    <xf numFmtId="0" fontId="13" fillId="21" borderId="26" xfId="5" applyFont="1" applyFill="1" applyBorder="1" applyAlignment="1" applyProtection="1">
      <alignment horizontal="center" vertical="center"/>
    </xf>
    <xf numFmtId="0" fontId="13" fillId="21" borderId="56" xfId="5" applyFont="1" applyFill="1" applyBorder="1" applyAlignment="1" applyProtection="1">
      <alignment horizontal="center" vertical="center"/>
    </xf>
    <xf numFmtId="0" fontId="13" fillId="13" borderId="8" xfId="5" applyFont="1" applyFill="1" applyBorder="1" applyAlignment="1" applyProtection="1">
      <alignment horizontal="center" vertical="center"/>
    </xf>
    <xf numFmtId="0" fontId="13" fillId="13" borderId="57" xfId="5" applyFont="1" applyFill="1" applyBorder="1" applyAlignment="1" applyProtection="1">
      <alignment horizontal="center" vertical="center"/>
    </xf>
    <xf numFmtId="0" fontId="13" fillId="13" borderId="54" xfId="5" applyFont="1" applyFill="1" applyBorder="1" applyAlignment="1" applyProtection="1">
      <alignment horizontal="center" vertical="center"/>
    </xf>
    <xf numFmtId="0" fontId="13" fillId="13" borderId="26" xfId="5" applyFont="1" applyFill="1" applyBorder="1" applyAlignment="1" applyProtection="1">
      <alignment horizontal="center" vertical="center"/>
    </xf>
    <xf numFmtId="0" fontId="13" fillId="0" borderId="26" xfId="5" applyFont="1" applyBorder="1" applyAlignment="1" applyProtection="1">
      <alignment horizontal="center" vertical="center"/>
    </xf>
    <xf numFmtId="0" fontId="13" fillId="22" borderId="56" xfId="5" applyFont="1" applyFill="1" applyBorder="1" applyAlignment="1" applyProtection="1">
      <alignment horizontal="center" vertical="center"/>
    </xf>
    <xf numFmtId="0" fontId="19" fillId="0" borderId="51" xfId="0" applyFont="1" applyBorder="1" applyAlignment="1" applyProtection="1">
      <alignment horizontal="center" vertical="center"/>
    </xf>
    <xf numFmtId="0" fontId="19" fillId="22" borderId="51" xfId="0" applyFont="1" applyFill="1" applyBorder="1" applyAlignment="1" applyProtection="1">
      <alignment horizontal="center" vertical="center" wrapText="1"/>
    </xf>
    <xf numFmtId="0" fontId="18" fillId="0" borderId="5" xfId="0" applyFont="1" applyBorder="1" applyAlignment="1" applyProtection="1">
      <alignment horizontal="center" vertical="center" wrapText="1"/>
    </xf>
    <xf numFmtId="0" fontId="18" fillId="0" borderId="19" xfId="0" applyFont="1" applyBorder="1" applyAlignment="1" applyProtection="1">
      <alignment horizontal="center" vertical="center" wrapText="1"/>
    </xf>
    <xf numFmtId="0" fontId="18" fillId="0" borderId="0" xfId="0" applyFont="1" applyBorder="1" applyAlignment="1" applyProtection="1">
      <alignment horizontal="center" vertical="center" wrapText="1"/>
    </xf>
    <xf numFmtId="0" fontId="18" fillId="0" borderId="4" xfId="0" applyFont="1" applyBorder="1" applyAlignment="1" applyProtection="1">
      <alignment horizontal="center" vertical="center" wrapText="1"/>
    </xf>
    <xf numFmtId="0" fontId="18" fillId="0" borderId="13" xfId="0" applyFont="1" applyBorder="1" applyAlignment="1" applyProtection="1">
      <alignment horizontal="center" vertical="center" wrapText="1"/>
    </xf>
    <xf numFmtId="0" fontId="0" fillId="0" borderId="24" xfId="0" applyFill="1" applyBorder="1" applyProtection="1"/>
    <xf numFmtId="0" fontId="0" fillId="8" borderId="4" xfId="0" applyFill="1" applyBorder="1" applyProtection="1"/>
    <xf numFmtId="0" fontId="0" fillId="8" borderId="44" xfId="0" applyFill="1" applyBorder="1" applyAlignment="1" applyProtection="1">
      <alignment horizontal="center"/>
    </xf>
    <xf numFmtId="0" fontId="0" fillId="8" borderId="25" xfId="0" applyFill="1" applyBorder="1" applyAlignment="1" applyProtection="1">
      <alignment horizontal="center"/>
    </xf>
    <xf numFmtId="0" fontId="0" fillId="8" borderId="25" xfId="0" applyFill="1" applyBorder="1" applyProtection="1"/>
    <xf numFmtId="12" fontId="0" fillId="0" borderId="23" xfId="0" applyNumberFormat="1" applyBorder="1" applyAlignment="1" applyProtection="1">
      <alignment horizontal="center"/>
      <protection locked="0" hidden="1"/>
    </xf>
    <xf numFmtId="2" fontId="0" fillId="17" borderId="28" xfId="0" applyNumberFormat="1" applyFill="1" applyBorder="1" applyAlignment="1" applyProtection="1">
      <alignment horizontal="center"/>
      <protection locked="0" hidden="1"/>
    </xf>
    <xf numFmtId="0" fontId="0" fillId="8" borderId="0" xfId="0" applyFill="1" applyBorder="1" applyProtection="1">
      <protection locked="0"/>
    </xf>
    <xf numFmtId="0" fontId="0" fillId="8" borderId="2" xfId="0" applyFill="1" applyBorder="1" applyProtection="1">
      <protection locked="0"/>
    </xf>
    <xf numFmtId="2" fontId="0" fillId="0" borderId="0" xfId="0" applyNumberFormat="1" applyProtection="1">
      <protection locked="0"/>
    </xf>
    <xf numFmtId="0" fontId="0" fillId="0" borderId="0" xfId="0" applyBorder="1" applyProtection="1"/>
    <xf numFmtId="0" fontId="19" fillId="0" borderId="0" xfId="0" applyFont="1" applyProtection="1"/>
    <xf numFmtId="0" fontId="20" fillId="0" borderId="0" xfId="0" applyFont="1" applyBorder="1" applyAlignment="1" applyProtection="1">
      <alignment horizontal="center" vertical="center" wrapText="1"/>
    </xf>
    <xf numFmtId="0" fontId="20" fillId="0" borderId="0" xfId="0" applyFont="1" applyBorder="1" applyAlignment="1" applyProtection="1">
      <alignment vertical="center" wrapText="1"/>
    </xf>
    <xf numFmtId="0" fontId="0" fillId="0" borderId="0" xfId="0" applyFill="1" applyProtection="1">
      <protection locked="0" hidden="1"/>
    </xf>
    <xf numFmtId="0" fontId="0" fillId="0" borderId="0" xfId="0" applyProtection="1">
      <protection locked="0" hidden="1"/>
    </xf>
    <xf numFmtId="0" fontId="0" fillId="0" borderId="0" xfId="0" applyFill="1" applyBorder="1" applyProtection="1">
      <protection locked="0" hidden="1"/>
    </xf>
    <xf numFmtId="0" fontId="18" fillId="7" borderId="24" xfId="0" applyFont="1" applyFill="1" applyBorder="1" applyAlignment="1" applyProtection="1">
      <alignment horizontal="center" vertical="center" wrapText="1"/>
      <protection locked="0" hidden="1"/>
    </xf>
    <xf numFmtId="0" fontId="19" fillId="7" borderId="5" xfId="0" applyFont="1" applyFill="1" applyBorder="1" applyAlignment="1" applyProtection="1">
      <alignment horizontal="center" vertical="center" wrapText="1"/>
      <protection locked="0" hidden="1"/>
    </xf>
    <xf numFmtId="0" fontId="19" fillId="7" borderId="40" xfId="0" applyFont="1" applyFill="1" applyBorder="1" applyAlignment="1" applyProtection="1">
      <alignment horizontal="center" vertical="center" wrapText="1"/>
      <protection locked="0" hidden="1"/>
    </xf>
    <xf numFmtId="0" fontId="18" fillId="7" borderId="29" xfId="0" applyFont="1" applyFill="1" applyBorder="1" applyAlignment="1" applyProtection="1">
      <alignment horizontal="center" vertical="center" wrapText="1"/>
      <protection locked="0" hidden="1"/>
    </xf>
    <xf numFmtId="0" fontId="19" fillId="7" borderId="1" xfId="0" applyFont="1" applyFill="1" applyBorder="1" applyAlignment="1" applyProtection="1">
      <alignment horizontal="center" vertical="center" wrapText="1"/>
      <protection locked="0" hidden="1"/>
    </xf>
    <xf numFmtId="0" fontId="19" fillId="7" borderId="48" xfId="0" applyFont="1" applyFill="1" applyBorder="1" applyAlignment="1" applyProtection="1">
      <alignment horizontal="center" vertical="center" wrapText="1"/>
      <protection locked="0" hidden="1"/>
    </xf>
    <xf numFmtId="0" fontId="23" fillId="0" borderId="0" xfId="5" applyFont="1" applyAlignment="1" applyProtection="1">
      <alignment horizontal="center" vertical="center"/>
    </xf>
    <xf numFmtId="0" fontId="22" fillId="12" borderId="33" xfId="5" applyFont="1" applyFill="1" applyBorder="1" applyAlignment="1" applyProtection="1">
      <alignment horizontal="center" vertical="center" wrapText="1"/>
    </xf>
    <xf numFmtId="0" fontId="22" fillId="12" borderId="34" xfId="5" applyFont="1" applyFill="1" applyBorder="1" applyAlignment="1" applyProtection="1">
      <alignment horizontal="center" vertical="center" wrapText="1"/>
    </xf>
    <xf numFmtId="0" fontId="19" fillId="9" borderId="8" xfId="0" applyFont="1" applyFill="1" applyBorder="1" applyAlignment="1" applyProtection="1">
      <alignment horizontal="center" vertical="center" wrapText="1"/>
    </xf>
    <xf numFmtId="0" fontId="19" fillId="9" borderId="0" xfId="0" applyFont="1" applyFill="1" applyBorder="1" applyAlignment="1" applyProtection="1">
      <alignment horizontal="center" vertical="center" wrapText="1"/>
    </xf>
    <xf numFmtId="12" fontId="0" fillId="0" borderId="0" xfId="0" applyNumberFormat="1" applyBorder="1" applyAlignment="1" applyProtection="1">
      <alignment horizontal="center" vertical="top" wrapText="1"/>
    </xf>
    <xf numFmtId="12" fontId="0" fillId="0" borderId="0" xfId="0" applyNumberFormat="1" applyBorder="1" applyAlignment="1" applyProtection="1">
      <alignment vertical="top" wrapText="1"/>
    </xf>
    <xf numFmtId="0" fontId="0" fillId="0" borderId="0" xfId="0" applyBorder="1" applyAlignment="1" applyProtection="1">
      <alignment vertical="top" wrapText="1"/>
    </xf>
    <xf numFmtId="0" fontId="27" fillId="0" borderId="0" xfId="5" applyFont="1" applyFill="1" applyBorder="1" applyAlignment="1" applyProtection="1">
      <alignment horizontal="center" vertical="center" wrapText="1"/>
    </xf>
    <xf numFmtId="0" fontId="18" fillId="20" borderId="5" xfId="0" applyFont="1" applyFill="1" applyBorder="1" applyAlignment="1" applyProtection="1">
      <alignment horizontal="center" vertical="center" wrapText="1"/>
    </xf>
    <xf numFmtId="12" fontId="18" fillId="19" borderId="5" xfId="0" applyNumberFormat="1" applyFont="1" applyFill="1" applyBorder="1" applyAlignment="1" applyProtection="1">
      <alignment horizontal="center" vertical="center" wrapText="1"/>
    </xf>
    <xf numFmtId="12" fontId="0" fillId="12" borderId="5" xfId="0" applyNumberFormat="1" applyFill="1" applyBorder="1" applyAlignment="1" applyProtection="1">
      <alignment horizontal="center" vertical="center" wrapText="1"/>
    </xf>
    <xf numFmtId="12" fontId="18" fillId="19" borderId="19" xfId="0" applyNumberFormat="1" applyFont="1" applyFill="1" applyBorder="1" applyAlignment="1" applyProtection="1">
      <alignment horizontal="center" vertical="center" wrapText="1"/>
    </xf>
    <xf numFmtId="12" fontId="0" fillId="12" borderId="19" xfId="0" applyNumberFormat="1" applyFill="1" applyBorder="1" applyAlignment="1" applyProtection="1">
      <alignment horizontal="center" vertical="center" wrapText="1"/>
    </xf>
    <xf numFmtId="0" fontId="22" fillId="12" borderId="35" xfId="5" applyFont="1" applyFill="1" applyBorder="1" applyAlignment="1" applyProtection="1">
      <alignment horizontal="center" vertical="center" wrapText="1"/>
    </xf>
    <xf numFmtId="0" fontId="0" fillId="0" borderId="0" xfId="0" applyFont="1" applyAlignment="1" applyProtection="1">
      <alignment wrapText="1"/>
    </xf>
    <xf numFmtId="14" fontId="33" fillId="0" borderId="0" xfId="0" applyNumberFormat="1" applyFont="1" applyAlignment="1" applyProtection="1">
      <alignment horizontal="center" wrapText="1"/>
    </xf>
    <xf numFmtId="0" fontId="32" fillId="0" borderId="0" xfId="0" applyFont="1" applyAlignment="1" applyProtection="1">
      <alignment horizontal="center" wrapText="1"/>
    </xf>
    <xf numFmtId="14" fontId="26" fillId="8" borderId="0" xfId="0" applyNumberFormat="1" applyFont="1" applyFill="1" applyAlignment="1" applyProtection="1">
      <alignment horizontal="center" wrapText="1"/>
    </xf>
    <xf numFmtId="14" fontId="35" fillId="8" borderId="0" xfId="0" applyNumberFormat="1" applyFont="1" applyFill="1" applyAlignment="1" applyProtection="1">
      <alignment horizontal="center" wrapText="1"/>
    </xf>
    <xf numFmtId="0" fontId="35" fillId="8" borderId="21" xfId="0" applyFont="1" applyFill="1" applyBorder="1" applyAlignment="1" applyProtection="1">
      <alignment horizontal="center" wrapText="1"/>
    </xf>
    <xf numFmtId="0" fontId="19" fillId="15" borderId="20" xfId="0" applyFont="1" applyFill="1" applyBorder="1" applyAlignment="1" applyProtection="1">
      <alignment horizontal="center" vertical="center" wrapText="1"/>
    </xf>
    <xf numFmtId="0" fontId="36" fillId="8" borderId="20" xfId="0" applyFont="1" applyFill="1" applyBorder="1" applyAlignment="1" applyProtection="1">
      <alignment horizontal="center" wrapText="1"/>
    </xf>
    <xf numFmtId="0" fontId="26" fillId="8" borderId="20" xfId="0" applyFont="1" applyFill="1" applyBorder="1" applyAlignment="1" applyProtection="1">
      <alignment horizontal="center" wrapText="1"/>
    </xf>
    <xf numFmtId="0" fontId="38" fillId="8" borderId="20" xfId="5" applyFont="1" applyFill="1" applyBorder="1" applyAlignment="1" applyProtection="1">
      <alignment horizontal="center" wrapText="1"/>
    </xf>
    <xf numFmtId="0" fontId="26" fillId="8" borderId="20" xfId="0" applyFont="1" applyFill="1" applyBorder="1" applyAlignment="1" applyProtection="1">
      <alignment horizontal="center" vertical="center" wrapText="1"/>
    </xf>
    <xf numFmtId="0" fontId="35" fillId="4" borderId="20" xfId="2" applyFont="1" applyBorder="1" applyAlignment="1" applyProtection="1">
      <alignment horizontal="center" vertical="center" wrapText="1"/>
    </xf>
    <xf numFmtId="0" fontId="0" fillId="4" borderId="20" xfId="2" applyFont="1" applyBorder="1" applyAlignment="1" applyProtection="1">
      <alignment horizontal="center" vertical="center" wrapText="1"/>
    </xf>
    <xf numFmtId="0" fontId="31" fillId="4" borderId="20" xfId="2" applyFont="1" applyBorder="1" applyAlignment="1" applyProtection="1">
      <alignment horizontal="center" vertical="center" wrapText="1"/>
    </xf>
    <xf numFmtId="0" fontId="23" fillId="16" borderId="21" xfId="5" applyFont="1" applyFill="1" applyBorder="1" applyAlignment="1" applyProtection="1">
      <alignment horizontal="center" wrapText="1"/>
    </xf>
    <xf numFmtId="0" fontId="26" fillId="16" borderId="6" xfId="0" applyFont="1" applyFill="1" applyBorder="1" applyAlignment="1" applyProtection="1">
      <alignment horizontal="center" wrapText="1"/>
    </xf>
    <xf numFmtId="0" fontId="41" fillId="6" borderId="30" xfId="4" applyFont="1" applyBorder="1" applyAlignment="1" applyProtection="1">
      <alignment horizontal="center" wrapText="1"/>
    </xf>
    <xf numFmtId="0" fontId="42" fillId="8" borderId="21" xfId="5" applyFont="1" applyFill="1" applyBorder="1" applyAlignment="1" applyProtection="1">
      <alignment horizontal="center" wrapText="1"/>
    </xf>
    <xf numFmtId="0" fontId="19" fillId="8" borderId="20" xfId="0" applyFont="1" applyFill="1" applyBorder="1" applyAlignment="1" applyProtection="1">
      <alignment horizontal="center" wrapText="1"/>
    </xf>
    <xf numFmtId="0" fontId="26" fillId="8" borderId="73" xfId="0" applyFont="1" applyFill="1" applyBorder="1" applyAlignment="1" applyProtection="1">
      <alignment horizontal="center" wrapText="1"/>
    </xf>
    <xf numFmtId="0" fontId="26" fillId="8" borderId="6" xfId="0" applyFont="1" applyFill="1" applyBorder="1" applyAlignment="1" applyProtection="1">
      <alignment horizontal="center" wrapText="1"/>
    </xf>
    <xf numFmtId="0" fontId="26" fillId="0" borderId="30" xfId="0" applyFont="1" applyFill="1" applyBorder="1" applyAlignment="1" applyProtection="1">
      <alignment horizontal="center" wrapText="1"/>
    </xf>
    <xf numFmtId="0" fontId="19" fillId="14" borderId="20" xfId="0" applyFont="1" applyFill="1" applyBorder="1" applyAlignment="1" applyProtection="1">
      <alignment horizontal="center" wrapText="1"/>
    </xf>
    <xf numFmtId="0" fontId="34" fillId="14" borderId="20" xfId="0" applyFont="1" applyFill="1" applyBorder="1" applyAlignment="1" applyProtection="1">
      <alignment horizontal="center" wrapText="1"/>
    </xf>
    <xf numFmtId="0" fontId="43" fillId="2" borderId="32" xfId="1" applyFont="1" applyBorder="1" applyAlignment="1" applyProtection="1">
      <alignment horizontal="center" wrapText="1"/>
    </xf>
    <xf numFmtId="0" fontId="45" fillId="14" borderId="21" xfId="0" applyFont="1" applyFill="1" applyBorder="1" applyAlignment="1" applyProtection="1">
      <alignment horizontal="center" wrapText="1"/>
    </xf>
    <xf numFmtId="0" fontId="26" fillId="14" borderId="20" xfId="0" applyFont="1" applyFill="1" applyBorder="1" applyAlignment="1" applyProtection="1">
      <alignment horizontal="center" wrapText="1"/>
    </xf>
    <xf numFmtId="0" fontId="19" fillId="13" borderId="21" xfId="0" applyFont="1" applyFill="1" applyBorder="1" applyAlignment="1" applyProtection="1">
      <alignment horizontal="center" wrapText="1"/>
    </xf>
    <xf numFmtId="0" fontId="26" fillId="13" borderId="20" xfId="0" applyFont="1" applyFill="1" applyBorder="1" applyAlignment="1" applyProtection="1">
      <alignment horizontal="center" wrapText="1"/>
    </xf>
    <xf numFmtId="0" fontId="19" fillId="7" borderId="74" xfId="0" applyFont="1" applyFill="1" applyBorder="1" applyAlignment="1" applyProtection="1">
      <alignment horizontal="center" wrapText="1"/>
    </xf>
    <xf numFmtId="0" fontId="47" fillId="7" borderId="6" xfId="0" applyFont="1" applyFill="1" applyBorder="1" applyAlignment="1" applyProtection="1">
      <alignment horizontal="center" wrapText="1"/>
    </xf>
    <xf numFmtId="0" fontId="26" fillId="0" borderId="0" xfId="0" applyFont="1" applyAlignment="1" applyProtection="1">
      <alignment wrapText="1"/>
    </xf>
    <xf numFmtId="0" fontId="35" fillId="26" borderId="75" xfId="7" applyFont="1" applyAlignment="1" applyProtection="1">
      <alignment horizontal="center" wrapText="1"/>
    </xf>
    <xf numFmtId="0" fontId="40" fillId="17" borderId="21" xfId="5" applyFont="1" applyFill="1" applyBorder="1" applyAlignment="1" applyProtection="1">
      <alignment horizontal="center" wrapText="1"/>
    </xf>
    <xf numFmtId="0" fontId="47" fillId="17" borderId="20" xfId="0" applyFont="1" applyFill="1" applyBorder="1" applyAlignment="1" applyProtection="1">
      <alignment horizontal="center" wrapText="1"/>
    </xf>
    <xf numFmtId="0" fontId="26" fillId="17" borderId="20" xfId="0" applyFont="1" applyFill="1" applyBorder="1" applyAlignment="1" applyProtection="1">
      <alignment horizontal="center" wrapText="1"/>
    </xf>
    <xf numFmtId="0" fontId="26" fillId="17" borderId="6" xfId="0" applyFont="1" applyFill="1" applyBorder="1" applyAlignment="1" applyProtection="1">
      <alignment horizontal="center" wrapText="1"/>
    </xf>
    <xf numFmtId="0" fontId="40" fillId="8" borderId="21" xfId="5" applyFont="1" applyFill="1" applyBorder="1" applyAlignment="1" applyProtection="1">
      <alignment horizontal="center" wrapText="1"/>
    </xf>
    <xf numFmtId="0" fontId="24" fillId="8" borderId="42" xfId="0" applyFont="1" applyFill="1" applyBorder="1" applyAlignment="1">
      <alignment horizontal="center" wrapText="1"/>
    </xf>
    <xf numFmtId="0" fontId="24" fillId="8" borderId="15" xfId="0" applyFont="1" applyFill="1" applyBorder="1" applyAlignment="1">
      <alignment horizontal="center"/>
    </xf>
    <xf numFmtId="0" fontId="24" fillId="8" borderId="64" xfId="0" applyFont="1" applyFill="1" applyBorder="1" applyAlignment="1">
      <alignment horizontal="center"/>
    </xf>
    <xf numFmtId="0" fontId="24" fillId="8" borderId="44" xfId="0" applyFont="1" applyFill="1" applyBorder="1" applyAlignment="1">
      <alignment horizontal="center"/>
    </xf>
    <xf numFmtId="0" fontId="24" fillId="8" borderId="13" xfId="0" applyFont="1" applyFill="1" applyBorder="1" applyAlignment="1">
      <alignment horizontal="center"/>
    </xf>
    <xf numFmtId="0" fontId="24" fillId="8" borderId="49" xfId="0" applyFont="1" applyFill="1" applyBorder="1" applyAlignment="1">
      <alignment horizontal="center"/>
    </xf>
    <xf numFmtId="0" fontId="0" fillId="0" borderId="42" xfId="0" applyBorder="1" applyAlignment="1" applyProtection="1">
      <alignment horizontal="left" vertical="top" wrapText="1"/>
      <protection locked="0"/>
    </xf>
    <xf numFmtId="0" fontId="0" fillId="0" borderId="15" xfId="0" applyBorder="1" applyAlignment="1" applyProtection="1">
      <alignment horizontal="left" vertical="top"/>
      <protection locked="0"/>
    </xf>
    <xf numFmtId="0" fontId="0" fillId="0" borderId="64" xfId="0" applyBorder="1" applyAlignment="1" applyProtection="1">
      <alignment horizontal="left" vertical="top"/>
      <protection locked="0"/>
    </xf>
    <xf numFmtId="0" fontId="0" fillId="0" borderId="43" xfId="0" applyBorder="1" applyAlignment="1" applyProtection="1">
      <alignment horizontal="left" vertical="top"/>
      <protection locked="0"/>
    </xf>
    <xf numFmtId="0" fontId="0" fillId="0" borderId="0" xfId="0" applyBorder="1" applyAlignment="1" applyProtection="1">
      <alignment horizontal="left" vertical="top"/>
      <protection locked="0"/>
    </xf>
    <xf numFmtId="0" fontId="0" fillId="0" borderId="65" xfId="0" applyBorder="1" applyAlignment="1" applyProtection="1">
      <alignment horizontal="left" vertical="top"/>
      <protection locked="0"/>
    </xf>
    <xf numFmtId="0" fontId="0" fillId="0" borderId="44" xfId="0" applyBorder="1" applyAlignment="1" applyProtection="1">
      <alignment horizontal="left" vertical="top"/>
      <protection locked="0"/>
    </xf>
    <xf numFmtId="0" fontId="0" fillId="0" borderId="13" xfId="0" applyBorder="1" applyAlignment="1" applyProtection="1">
      <alignment horizontal="left" vertical="top"/>
      <protection locked="0"/>
    </xf>
    <xf numFmtId="0" fontId="0" fillId="0" borderId="49" xfId="0" applyBorder="1" applyAlignment="1" applyProtection="1">
      <alignment horizontal="left" vertical="top"/>
      <protection locked="0"/>
    </xf>
    <xf numFmtId="0" fontId="24" fillId="23" borderId="68" xfId="0" applyFont="1" applyFill="1" applyBorder="1" applyAlignment="1" applyProtection="1">
      <alignment horizontal="center" vertical="top" wrapText="1"/>
    </xf>
    <xf numFmtId="0" fontId="24" fillId="23" borderId="30" xfId="0" applyFont="1" applyFill="1" applyBorder="1" applyAlignment="1" applyProtection="1">
      <alignment horizontal="center" vertical="top" wrapText="1"/>
    </xf>
    <xf numFmtId="0" fontId="24" fillId="23" borderId="30" xfId="0" applyFont="1" applyFill="1" applyBorder="1" applyAlignment="1" applyProtection="1">
      <alignment horizontal="center" vertical="top"/>
    </xf>
    <xf numFmtId="0" fontId="24" fillId="23" borderId="69" xfId="0" applyFont="1" applyFill="1" applyBorder="1" applyAlignment="1" applyProtection="1">
      <alignment horizontal="center" vertical="top"/>
    </xf>
    <xf numFmtId="0" fontId="24" fillId="0" borderId="7" xfId="0" applyFont="1" applyFill="1" applyBorder="1" applyAlignment="1" applyProtection="1">
      <alignment horizontal="right" vertical="center"/>
      <protection locked="0"/>
    </xf>
    <xf numFmtId="0" fontId="24" fillId="0" borderId="11" xfId="0" applyFont="1" applyFill="1" applyBorder="1" applyAlignment="1" applyProtection="1">
      <alignment horizontal="right" vertical="center"/>
      <protection locked="0"/>
    </xf>
    <xf numFmtId="0" fontId="24" fillId="0" borderId="11" xfId="0" applyFont="1" applyFill="1" applyBorder="1" applyAlignment="1" applyProtection="1">
      <alignment horizontal="center" vertical="center"/>
      <protection locked="0"/>
    </xf>
    <xf numFmtId="0" fontId="24" fillId="0" borderId="12" xfId="0" applyFont="1" applyFill="1" applyBorder="1" applyAlignment="1" applyProtection="1">
      <alignment horizontal="center" vertical="center"/>
      <protection locked="0"/>
    </xf>
    <xf numFmtId="0" fontId="24" fillId="0" borderId="9" xfId="0" applyFont="1" applyFill="1" applyBorder="1" applyAlignment="1" applyProtection="1">
      <alignment horizontal="right" vertical="center" wrapText="1"/>
      <protection locked="0"/>
    </xf>
    <xf numFmtId="0" fontId="24" fillId="0" borderId="2" xfId="0" applyFont="1" applyFill="1" applyBorder="1" applyAlignment="1" applyProtection="1">
      <alignment horizontal="right" vertical="center" wrapText="1"/>
      <protection locked="0"/>
    </xf>
    <xf numFmtId="0" fontId="24" fillId="0" borderId="2" xfId="0" applyFont="1" applyFill="1" applyBorder="1" applyAlignment="1" applyProtection="1">
      <alignment horizontal="center" vertical="center"/>
      <protection locked="0"/>
    </xf>
    <xf numFmtId="0" fontId="24" fillId="0" borderId="10" xfId="0" applyFont="1" applyFill="1" applyBorder="1" applyAlignment="1" applyProtection="1">
      <alignment horizontal="center" vertical="center"/>
      <protection locked="0"/>
    </xf>
    <xf numFmtId="0" fontId="4" fillId="0" borderId="11" xfId="0" applyFont="1" applyBorder="1" applyAlignment="1" applyProtection="1">
      <alignment horizontal="center" vertical="center" wrapText="1"/>
    </xf>
    <xf numFmtId="2" fontId="18" fillId="0" borderId="21" xfId="0" applyNumberFormat="1" applyFont="1" applyBorder="1" applyAlignment="1" applyProtection="1">
      <alignment horizontal="center" vertical="center"/>
      <protection locked="0"/>
    </xf>
    <xf numFmtId="2" fontId="18" fillId="0" borderId="51" xfId="0" applyNumberFormat="1" applyFont="1" applyBorder="1" applyAlignment="1" applyProtection="1">
      <alignment horizontal="center" vertical="center"/>
      <protection locked="0"/>
    </xf>
    <xf numFmtId="0" fontId="18" fillId="14" borderId="60" xfId="0" applyFont="1" applyFill="1" applyBorder="1" applyAlignment="1" applyProtection="1">
      <alignment horizontal="center" vertical="center" wrapText="1"/>
    </xf>
    <xf numFmtId="0" fontId="0" fillId="0" borderId="28" xfId="0" applyBorder="1" applyAlignment="1" applyProtection="1">
      <alignment horizontal="center" vertical="center" wrapText="1"/>
    </xf>
    <xf numFmtId="0" fontId="18" fillId="13" borderId="46" xfId="0" applyFont="1" applyFill="1" applyBorder="1" applyAlignment="1" applyProtection="1">
      <alignment horizontal="center" vertical="center" wrapText="1"/>
    </xf>
    <xf numFmtId="0" fontId="18" fillId="13" borderId="66" xfId="0" applyFont="1" applyFill="1" applyBorder="1" applyAlignment="1" applyProtection="1">
      <alignment horizontal="center" vertical="center" wrapText="1"/>
    </xf>
    <xf numFmtId="0" fontId="19" fillId="10" borderId="7" xfId="0" applyFont="1" applyFill="1" applyBorder="1" applyAlignment="1" applyProtection="1">
      <alignment horizontal="center" vertical="center" wrapText="1"/>
      <protection locked="0"/>
    </xf>
    <xf numFmtId="0" fontId="19" fillId="10" borderId="11" xfId="0" applyFont="1" applyFill="1" applyBorder="1" applyAlignment="1" applyProtection="1">
      <alignment horizontal="center" vertical="center" wrapText="1"/>
      <protection locked="0"/>
    </xf>
    <xf numFmtId="0" fontId="19" fillId="10" borderId="12" xfId="0" applyFont="1" applyFill="1" applyBorder="1" applyAlignment="1" applyProtection="1">
      <alignment horizontal="center" vertical="center" wrapText="1"/>
      <protection locked="0"/>
    </xf>
    <xf numFmtId="0" fontId="23" fillId="0" borderId="0" xfId="5" applyFont="1" applyBorder="1" applyAlignment="1" applyProtection="1">
      <alignment horizontal="center" vertical="center"/>
    </xf>
    <xf numFmtId="0" fontId="23" fillId="0" borderId="2" xfId="5" applyFont="1" applyBorder="1" applyAlignment="1" applyProtection="1">
      <alignment horizontal="center" vertical="center"/>
    </xf>
    <xf numFmtId="0" fontId="23" fillId="0" borderId="2" xfId="5" applyFont="1" applyBorder="1" applyAlignment="1" applyProtection="1">
      <alignment horizontal="center" vertical="center" wrapText="1"/>
    </xf>
    <xf numFmtId="0" fontId="19" fillId="11" borderId="7" xfId="0" applyFont="1" applyFill="1" applyBorder="1" applyAlignment="1" applyProtection="1">
      <alignment horizontal="center" vertical="center" wrapText="1"/>
      <protection locked="0"/>
    </xf>
    <xf numFmtId="0" fontId="19" fillId="11" borderId="41" xfId="0" applyFont="1" applyFill="1" applyBorder="1" applyAlignment="1" applyProtection="1">
      <alignment horizontal="center" vertical="center" wrapText="1"/>
      <protection locked="0"/>
    </xf>
    <xf numFmtId="0" fontId="19" fillId="11" borderId="9" xfId="0" applyFont="1" applyFill="1" applyBorder="1" applyAlignment="1" applyProtection="1">
      <alignment horizontal="center" vertical="center" wrapText="1"/>
      <protection locked="0"/>
    </xf>
    <xf numFmtId="0" fontId="13" fillId="0" borderId="8" xfId="5" applyFont="1" applyBorder="1" applyAlignment="1" applyProtection="1">
      <alignment horizontal="center" vertical="center"/>
    </xf>
    <xf numFmtId="0" fontId="13" fillId="0" borderId="56" xfId="5" applyFont="1" applyBorder="1" applyAlignment="1" applyProtection="1">
      <alignment horizontal="center" vertical="center"/>
    </xf>
    <xf numFmtId="0" fontId="18" fillId="14" borderId="19" xfId="0" applyFont="1" applyFill="1" applyBorder="1" applyAlignment="1" applyProtection="1">
      <alignment horizontal="center" vertical="center" wrapText="1"/>
    </xf>
    <xf numFmtId="0" fontId="0" fillId="0" borderId="4" xfId="0" applyBorder="1" applyAlignment="1" applyProtection="1">
      <alignment horizontal="center" vertical="center" wrapText="1"/>
    </xf>
    <xf numFmtId="0" fontId="18" fillId="18" borderId="60" xfId="0" applyFont="1" applyFill="1" applyBorder="1" applyAlignment="1" applyProtection="1">
      <alignment horizontal="center" vertical="center" wrapText="1"/>
    </xf>
    <xf numFmtId="0" fontId="18" fillId="18" borderId="28" xfId="0" applyFont="1" applyFill="1" applyBorder="1" applyAlignment="1" applyProtection="1">
      <alignment horizontal="center" vertical="center" wrapText="1"/>
    </xf>
    <xf numFmtId="0" fontId="19" fillId="21" borderId="24" xfId="0" applyFont="1" applyFill="1" applyBorder="1" applyAlignment="1" applyProtection="1">
      <alignment horizontal="center" vertical="top" wrapText="1"/>
    </xf>
    <xf numFmtId="0" fontId="0" fillId="0" borderId="25" xfId="0" applyBorder="1" applyAlignment="1" applyProtection="1">
      <alignment horizontal="center" vertical="top" wrapText="1"/>
    </xf>
    <xf numFmtId="0" fontId="0" fillId="0" borderId="67" xfId="0" applyBorder="1" applyAlignment="1" applyProtection="1">
      <alignment horizontal="center" vertical="top" wrapText="1"/>
    </xf>
    <xf numFmtId="0" fontId="19" fillId="13" borderId="24" xfId="0" applyFont="1" applyFill="1" applyBorder="1" applyAlignment="1" applyProtection="1">
      <alignment horizontal="center" vertical="center" wrapText="1"/>
    </xf>
    <xf numFmtId="0" fontId="19" fillId="13" borderId="25" xfId="0" applyFont="1" applyFill="1" applyBorder="1" applyAlignment="1" applyProtection="1">
      <alignment horizontal="center" vertical="center" wrapText="1"/>
    </xf>
    <xf numFmtId="0" fontId="19" fillId="13" borderId="67" xfId="0" applyFont="1" applyFill="1" applyBorder="1" applyAlignment="1" applyProtection="1">
      <alignment horizontal="center" vertical="center" wrapText="1"/>
    </xf>
    <xf numFmtId="0" fontId="18" fillId="14" borderId="46" xfId="0" applyFont="1" applyFill="1" applyBorder="1" applyAlignment="1" applyProtection="1">
      <alignment horizontal="center" wrapText="1"/>
    </xf>
    <xf numFmtId="0" fontId="18" fillId="14" borderId="66" xfId="0" applyFont="1" applyFill="1" applyBorder="1" applyAlignment="1" applyProtection="1">
      <alignment horizontal="center" wrapText="1"/>
    </xf>
    <xf numFmtId="0" fontId="54" fillId="0" borderId="41" xfId="0" applyFont="1" applyBorder="1" applyAlignment="1" applyProtection="1">
      <alignment horizontal="center" vertical="center" wrapText="1"/>
    </xf>
    <xf numFmtId="0" fontId="18" fillId="0" borderId="53" xfId="0" applyFont="1" applyBorder="1" applyAlignment="1" applyProtection="1">
      <alignment horizontal="center" vertical="center" wrapText="1"/>
    </xf>
    <xf numFmtId="0" fontId="18" fillId="0" borderId="41" xfId="0" applyFont="1" applyBorder="1" applyAlignment="1" applyProtection="1">
      <alignment horizontal="center" vertical="center" wrapText="1"/>
    </xf>
    <xf numFmtId="0" fontId="18" fillId="0" borderId="58" xfId="0" applyFont="1" applyBorder="1" applyAlignment="1" applyProtection="1">
      <alignment horizontal="center" vertical="center" wrapText="1"/>
    </xf>
    <xf numFmtId="0" fontId="18" fillId="0" borderId="14" xfId="0" applyFont="1" applyBorder="1" applyAlignment="1" applyProtection="1">
      <alignment horizontal="center" vertical="center" wrapText="1"/>
    </xf>
    <xf numFmtId="0" fontId="18" fillId="18" borderId="19" xfId="0" applyFont="1" applyFill="1" applyBorder="1" applyAlignment="1" applyProtection="1">
      <alignment horizontal="center" vertical="center" wrapText="1"/>
    </xf>
    <xf numFmtId="0" fontId="18" fillId="18" borderId="4" xfId="0" applyFont="1" applyFill="1" applyBorder="1" applyAlignment="1" applyProtection="1">
      <alignment horizontal="center" vertical="center" wrapText="1"/>
    </xf>
    <xf numFmtId="12" fontId="18" fillId="8" borderId="50" xfId="0" applyNumberFormat="1" applyFont="1" applyFill="1" applyBorder="1" applyAlignment="1" applyProtection="1">
      <alignment horizontal="center" vertical="center"/>
      <protection locked="0"/>
    </xf>
    <xf numFmtId="12" fontId="18" fillId="8" borderId="6" xfId="0" applyNumberFormat="1" applyFont="1" applyFill="1" applyBorder="1" applyAlignment="1" applyProtection="1">
      <alignment horizontal="center" vertical="center"/>
      <protection locked="0"/>
    </xf>
    <xf numFmtId="0" fontId="18" fillId="7" borderId="50" xfId="0" applyFont="1" applyFill="1" applyBorder="1" applyAlignment="1" applyProtection="1">
      <alignment horizontal="center" vertical="center" wrapText="1"/>
    </xf>
    <xf numFmtId="0" fontId="18" fillId="7" borderId="51" xfId="0" applyFont="1" applyFill="1" applyBorder="1" applyAlignment="1" applyProtection="1">
      <alignment horizontal="center" vertical="center" wrapText="1"/>
    </xf>
    <xf numFmtId="12" fontId="18" fillId="12" borderId="18" xfId="0" applyNumberFormat="1" applyFont="1" applyFill="1" applyBorder="1" applyAlignment="1" applyProtection="1">
      <alignment horizontal="center" vertical="center"/>
      <protection locked="0"/>
    </xf>
    <xf numFmtId="12" fontId="18" fillId="12" borderId="39" xfId="0" applyNumberFormat="1" applyFont="1" applyFill="1" applyBorder="1" applyAlignment="1" applyProtection="1">
      <alignment horizontal="center" vertical="center"/>
      <protection locked="0"/>
    </xf>
    <xf numFmtId="0" fontId="18" fillId="14" borderId="7" xfId="0" applyFont="1" applyFill="1" applyBorder="1" applyAlignment="1" applyProtection="1">
      <alignment horizontal="center" vertical="center" wrapText="1"/>
      <protection locked="0"/>
    </xf>
    <xf numFmtId="0" fontId="18" fillId="14" borderId="11" xfId="0" applyFont="1" applyFill="1" applyBorder="1" applyAlignment="1" applyProtection="1">
      <alignment horizontal="center" vertical="center"/>
      <protection locked="0"/>
    </xf>
    <xf numFmtId="0" fontId="18" fillId="14" borderId="12" xfId="0" applyFont="1" applyFill="1" applyBorder="1" applyAlignment="1" applyProtection="1">
      <alignment horizontal="center" vertical="center"/>
      <protection locked="0"/>
    </xf>
    <xf numFmtId="0" fontId="0" fillId="11" borderId="7" xfId="0" applyFill="1" applyBorder="1" applyAlignment="1" applyProtection="1">
      <alignment horizontal="center" vertical="center" wrapText="1"/>
      <protection locked="0"/>
    </xf>
    <xf numFmtId="0" fontId="0" fillId="11" borderId="58" xfId="0" applyFill="1" applyBorder="1" applyAlignment="1" applyProtection="1">
      <alignment horizontal="center" vertical="center" wrapText="1"/>
      <protection locked="0"/>
    </xf>
    <xf numFmtId="0" fontId="0" fillId="11" borderId="59" xfId="0" applyFont="1" applyFill="1" applyBorder="1" applyAlignment="1" applyProtection="1">
      <alignment horizontal="center" vertical="center" wrapText="1"/>
      <protection locked="0"/>
    </xf>
    <xf numFmtId="0" fontId="0" fillId="11" borderId="9" xfId="0" applyFont="1" applyFill="1" applyBorder="1" applyAlignment="1" applyProtection="1">
      <alignment horizontal="center" vertical="center" wrapText="1"/>
      <protection locked="0"/>
    </xf>
    <xf numFmtId="0" fontId="19" fillId="7" borderId="41" xfId="0" applyFont="1" applyFill="1" applyBorder="1" applyAlignment="1" applyProtection="1">
      <alignment horizontal="center" vertical="center" wrapText="1"/>
    </xf>
    <xf numFmtId="0" fontId="0" fillId="7" borderId="0" xfId="0" applyFont="1" applyFill="1" applyBorder="1" applyAlignment="1" applyProtection="1">
      <alignment horizontal="center" vertical="center"/>
    </xf>
    <xf numFmtId="0" fontId="0" fillId="7" borderId="53" xfId="0" applyFont="1" applyFill="1" applyBorder="1" applyAlignment="1" applyProtection="1">
      <alignment horizontal="center" vertical="center"/>
    </xf>
    <xf numFmtId="0" fontId="0" fillId="17" borderId="60" xfId="0" applyFill="1" applyBorder="1" applyAlignment="1" applyProtection="1">
      <alignment horizontal="center" vertical="center"/>
      <protection locked="0" hidden="1"/>
    </xf>
    <xf numFmtId="0" fontId="0" fillId="17" borderId="18" xfId="0" applyFill="1" applyBorder="1" applyAlignment="1" applyProtection="1">
      <alignment horizontal="center" vertical="center"/>
      <protection locked="0" hidden="1"/>
    </xf>
    <xf numFmtId="0" fontId="0" fillId="17" borderId="39" xfId="0" applyFill="1" applyBorder="1" applyAlignment="1" applyProtection="1">
      <alignment horizontal="center" vertical="center"/>
      <protection locked="0" hidden="1"/>
    </xf>
    <xf numFmtId="0" fontId="30" fillId="0" borderId="41" xfId="0" applyFont="1" applyBorder="1" applyAlignment="1" applyProtection="1">
      <alignment horizontal="center" vertical="center" wrapText="1"/>
    </xf>
    <xf numFmtId="0" fontId="30" fillId="0" borderId="53" xfId="0" applyFont="1" applyBorder="1" applyAlignment="1" applyProtection="1">
      <alignment horizontal="center" vertical="center" wrapText="1"/>
    </xf>
    <xf numFmtId="0" fontId="18" fillId="17" borderId="19" xfId="0" applyFont="1" applyFill="1" applyBorder="1" applyAlignment="1" applyProtection="1">
      <alignment horizontal="center" vertical="center" wrapText="1"/>
    </xf>
    <xf numFmtId="0" fontId="18" fillId="17" borderId="38" xfId="0" applyFont="1" applyFill="1" applyBorder="1" applyAlignment="1" applyProtection="1">
      <alignment horizontal="center" vertical="center" wrapText="1"/>
    </xf>
    <xf numFmtId="0" fontId="31" fillId="0" borderId="7" xfId="0" applyFont="1" applyBorder="1" applyAlignment="1" applyProtection="1">
      <alignment horizontal="center" vertical="center" wrapText="1"/>
    </xf>
    <xf numFmtId="0" fontId="31" fillId="0" borderId="12" xfId="0" applyFont="1" applyBorder="1" applyAlignment="1" applyProtection="1">
      <alignment horizontal="center" vertical="center" wrapText="1"/>
    </xf>
    <xf numFmtId="0" fontId="18" fillId="24" borderId="41" xfId="0" applyFont="1" applyFill="1" applyBorder="1" applyAlignment="1" applyProtection="1">
      <alignment horizontal="center" vertical="center" wrapText="1"/>
    </xf>
    <xf numFmtId="0" fontId="18" fillId="24" borderId="0" xfId="0" applyFont="1" applyFill="1" applyBorder="1" applyAlignment="1" applyProtection="1">
      <alignment horizontal="center" vertical="center" wrapText="1"/>
    </xf>
    <xf numFmtId="0" fontId="18" fillId="24" borderId="0" xfId="0" applyFont="1" applyFill="1" applyBorder="1" applyAlignment="1" applyProtection="1">
      <alignment horizontal="center" vertical="center"/>
    </xf>
    <xf numFmtId="0" fontId="18" fillId="13" borderId="19" xfId="0" applyFont="1" applyFill="1" applyBorder="1" applyAlignment="1" applyProtection="1">
      <alignment horizontal="center" vertical="center" wrapText="1"/>
    </xf>
    <xf numFmtId="0" fontId="18" fillId="13" borderId="38" xfId="0" applyFont="1" applyFill="1" applyBorder="1" applyAlignment="1" applyProtection="1">
      <alignment horizontal="center" vertical="center" wrapText="1"/>
    </xf>
    <xf numFmtId="0" fontId="18" fillId="14" borderId="50" xfId="0" applyFont="1" applyFill="1" applyBorder="1" applyAlignment="1" applyProtection="1">
      <alignment horizontal="center" vertical="center" wrapText="1"/>
    </xf>
    <xf numFmtId="0" fontId="0" fillId="0" borderId="6" xfId="0" applyBorder="1" applyAlignment="1" applyProtection="1">
      <alignment horizontal="center" vertical="center" wrapText="1"/>
    </xf>
    <xf numFmtId="0" fontId="19" fillId="7" borderId="23" xfId="0" applyFont="1" applyFill="1" applyBorder="1" applyAlignment="1" applyProtection="1">
      <alignment horizontal="center" vertical="center" wrapText="1"/>
    </xf>
    <xf numFmtId="0" fontId="19" fillId="7" borderId="5" xfId="0" applyFont="1" applyFill="1" applyBorder="1" applyAlignment="1" applyProtection="1">
      <alignment horizontal="center" vertical="center" wrapText="1"/>
    </xf>
    <xf numFmtId="0" fontId="19" fillId="7" borderId="29" xfId="0" applyFont="1" applyFill="1" applyBorder="1" applyAlignment="1" applyProtection="1">
      <alignment horizontal="center" vertical="center" wrapText="1"/>
    </xf>
    <xf numFmtId="0" fontId="19" fillId="7" borderId="27" xfId="0" applyFont="1" applyFill="1" applyBorder="1" applyAlignment="1" applyProtection="1">
      <alignment horizontal="center" vertical="center" wrapText="1"/>
    </xf>
    <xf numFmtId="0" fontId="24" fillId="8" borderId="68" xfId="0" applyFont="1" applyFill="1" applyBorder="1" applyAlignment="1" applyProtection="1">
      <alignment horizontal="center" vertical="center" wrapText="1"/>
    </xf>
    <xf numFmtId="0" fontId="24" fillId="8" borderId="30" xfId="0" applyFont="1" applyFill="1" applyBorder="1" applyAlignment="1" applyProtection="1">
      <alignment horizontal="center" vertical="center" wrapText="1"/>
    </xf>
    <xf numFmtId="0" fontId="24" fillId="8" borderId="69" xfId="0" applyFont="1" applyFill="1" applyBorder="1" applyAlignment="1" applyProtection="1">
      <alignment horizontal="center" vertical="center" wrapText="1"/>
    </xf>
    <xf numFmtId="0" fontId="19" fillId="0" borderId="30" xfId="0" applyFont="1" applyBorder="1" applyAlignment="1" applyProtection="1">
      <alignment horizontal="center" vertical="center" wrapText="1"/>
    </xf>
    <xf numFmtId="0" fontId="20" fillId="0" borderId="30" xfId="0" applyFont="1" applyBorder="1" applyAlignment="1" applyProtection="1">
      <alignment horizontal="center" vertical="center" wrapText="1"/>
    </xf>
    <xf numFmtId="0" fontId="18" fillId="14" borderId="8" xfId="0" applyFont="1" applyFill="1" applyBorder="1" applyAlignment="1" applyProtection="1">
      <alignment horizontal="center" vertical="center" wrapText="1"/>
    </xf>
    <xf numFmtId="0" fontId="0" fillId="0" borderId="26" xfId="0" applyBorder="1" applyAlignment="1" applyProtection="1">
      <alignment horizontal="center" vertical="center" wrapText="1"/>
    </xf>
    <xf numFmtId="0" fontId="0" fillId="0" borderId="56" xfId="0" applyBorder="1" applyAlignment="1" applyProtection="1">
      <alignment horizontal="center" vertical="center" wrapText="1"/>
    </xf>
    <xf numFmtId="0" fontId="24" fillId="12" borderId="68" xfId="0" applyFont="1" applyFill="1" applyBorder="1" applyAlignment="1" applyProtection="1">
      <alignment horizontal="center"/>
    </xf>
    <xf numFmtId="0" fontId="24" fillId="12" borderId="30" xfId="0" applyFont="1" applyFill="1" applyBorder="1" applyAlignment="1" applyProtection="1">
      <alignment horizontal="center"/>
    </xf>
    <xf numFmtId="0" fontId="24" fillId="12" borderId="69" xfId="0" applyFont="1" applyFill="1" applyBorder="1" applyAlignment="1" applyProtection="1">
      <alignment horizontal="center"/>
    </xf>
    <xf numFmtId="0" fontId="18" fillId="14" borderId="46" xfId="0" applyFont="1" applyFill="1" applyBorder="1" applyAlignment="1" applyProtection="1">
      <alignment horizontal="center" vertical="center" wrapText="1"/>
    </xf>
    <xf numFmtId="0" fontId="18" fillId="14" borderId="36" xfId="0" applyFont="1" applyFill="1" applyBorder="1" applyAlignment="1" applyProtection="1">
      <alignment horizontal="center" vertical="center" wrapText="1"/>
    </xf>
    <xf numFmtId="0" fontId="18" fillId="7" borderId="64" xfId="0" applyFont="1" applyFill="1" applyBorder="1" applyAlignment="1" applyProtection="1">
      <alignment horizontal="center" vertical="center" wrapText="1"/>
    </xf>
    <xf numFmtId="0" fontId="18" fillId="7" borderId="37" xfId="0" applyFont="1" applyFill="1" applyBorder="1" applyAlignment="1" applyProtection="1">
      <alignment horizontal="center" vertical="center" wrapText="1"/>
    </xf>
    <xf numFmtId="0" fontId="23" fillId="0" borderId="0" xfId="5" applyFont="1" applyAlignment="1" applyProtection="1">
      <alignment horizontal="center" vertical="center"/>
    </xf>
    <xf numFmtId="0" fontId="18" fillId="17" borderId="20" xfId="0" applyFont="1" applyFill="1" applyBorder="1" applyAlignment="1" applyProtection="1">
      <alignment horizontal="center" vertical="center" wrapText="1"/>
    </xf>
    <xf numFmtId="0" fontId="18" fillId="17" borderId="6" xfId="0" applyFont="1" applyFill="1" applyBorder="1" applyAlignment="1" applyProtection="1">
      <alignment horizontal="center" vertical="center" wrapText="1"/>
    </xf>
    <xf numFmtId="0" fontId="18" fillId="17" borderId="42" xfId="0" applyFont="1" applyFill="1" applyBorder="1" applyAlignment="1" applyProtection="1">
      <alignment horizontal="center" vertical="center" wrapText="1"/>
    </xf>
    <xf numFmtId="0" fontId="18" fillId="17" borderId="55" xfId="0" applyFont="1" applyFill="1" applyBorder="1" applyAlignment="1" applyProtection="1">
      <alignment horizontal="center" vertical="center" wrapText="1"/>
    </xf>
    <xf numFmtId="0" fontId="18" fillId="13" borderId="36" xfId="0" applyFont="1" applyFill="1" applyBorder="1" applyAlignment="1" applyProtection="1">
      <alignment horizontal="center" vertical="center" wrapText="1"/>
    </xf>
    <xf numFmtId="0" fontId="18" fillId="7" borderId="0" xfId="0" applyFont="1" applyFill="1" applyBorder="1" applyAlignment="1" applyProtection="1">
      <alignment horizontal="center" vertical="center" wrapText="1"/>
    </xf>
    <xf numFmtId="0" fontId="18" fillId="7" borderId="0" xfId="0" applyFont="1" applyFill="1" applyBorder="1" applyAlignment="1" applyProtection="1">
      <alignment horizontal="center" vertical="center"/>
    </xf>
    <xf numFmtId="12" fontId="18" fillId="8" borderId="22" xfId="0" applyNumberFormat="1" applyFont="1" applyFill="1" applyBorder="1" applyAlignment="1" applyProtection="1">
      <alignment horizontal="center" vertical="center"/>
      <protection locked="0" hidden="1"/>
    </xf>
    <xf numFmtId="12" fontId="18" fillId="8" borderId="67" xfId="0" applyNumberFormat="1" applyFont="1" applyFill="1" applyBorder="1" applyAlignment="1" applyProtection="1">
      <alignment horizontal="center" vertical="center"/>
      <protection locked="0" hidden="1"/>
    </xf>
    <xf numFmtId="12" fontId="18" fillId="8" borderId="62" xfId="0" applyNumberFormat="1" applyFont="1" applyFill="1" applyBorder="1" applyAlignment="1" applyProtection="1">
      <alignment horizontal="center" vertical="center"/>
      <protection locked="0" hidden="1"/>
    </xf>
    <xf numFmtId="12" fontId="18" fillId="8" borderId="70" xfId="0" applyNumberFormat="1" applyFont="1" applyFill="1" applyBorder="1" applyAlignment="1" applyProtection="1">
      <alignment horizontal="center" vertical="center"/>
      <protection locked="0" hidden="1"/>
    </xf>
    <xf numFmtId="0" fontId="19" fillId="10" borderId="7" xfId="0" applyFont="1" applyFill="1" applyBorder="1" applyAlignment="1" applyProtection="1">
      <alignment horizontal="center" vertical="center" wrapText="1"/>
    </xf>
    <xf numFmtId="0" fontId="19" fillId="10" borderId="11" xfId="0" applyFont="1" applyFill="1" applyBorder="1" applyAlignment="1" applyProtection="1">
      <alignment horizontal="center" vertical="center" wrapText="1"/>
    </xf>
    <xf numFmtId="0" fontId="19" fillId="10" borderId="12" xfId="0" applyFont="1" applyFill="1" applyBorder="1" applyAlignment="1" applyProtection="1">
      <alignment horizontal="center" vertical="center" wrapText="1"/>
    </xf>
    <xf numFmtId="0" fontId="19" fillId="10" borderId="9" xfId="0" applyFont="1" applyFill="1" applyBorder="1" applyAlignment="1" applyProtection="1">
      <alignment horizontal="center" vertical="center" wrapText="1"/>
    </xf>
    <xf numFmtId="0" fontId="19" fillId="10" borderId="2" xfId="0" applyFont="1" applyFill="1" applyBorder="1" applyAlignment="1" applyProtection="1">
      <alignment horizontal="center" vertical="center" wrapText="1"/>
    </xf>
    <xf numFmtId="0" fontId="19" fillId="10" borderId="10" xfId="0" applyFont="1" applyFill="1" applyBorder="1" applyAlignment="1" applyProtection="1">
      <alignment horizontal="center" vertical="center" wrapText="1"/>
    </xf>
    <xf numFmtId="0" fontId="18" fillId="14" borderId="68" xfId="0" applyFont="1" applyFill="1" applyBorder="1" applyAlignment="1" applyProtection="1">
      <alignment horizontal="center" vertical="center" wrapText="1"/>
    </xf>
    <xf numFmtId="0" fontId="18" fillId="14" borderId="30" xfId="0" applyFont="1" applyFill="1" applyBorder="1" applyAlignment="1" applyProtection="1">
      <alignment horizontal="center" vertical="center"/>
    </xf>
    <xf numFmtId="0" fontId="18" fillId="14" borderId="69" xfId="0" applyFont="1" applyFill="1" applyBorder="1" applyAlignment="1" applyProtection="1">
      <alignment horizontal="center" vertical="center"/>
    </xf>
    <xf numFmtId="0" fontId="0" fillId="11" borderId="7" xfId="0" applyFill="1" applyBorder="1" applyAlignment="1" applyProtection="1">
      <alignment horizontal="center" vertical="center" wrapText="1"/>
    </xf>
    <xf numFmtId="0" fontId="0" fillId="11" borderId="11" xfId="0" applyFont="1" applyFill="1" applyBorder="1" applyAlignment="1" applyProtection="1">
      <alignment horizontal="center" vertical="center" wrapText="1"/>
    </xf>
    <xf numFmtId="0" fontId="0" fillId="11" borderId="12" xfId="0" applyFont="1" applyFill="1" applyBorder="1" applyAlignment="1" applyProtection="1">
      <alignment horizontal="center" vertical="center" wrapText="1"/>
    </xf>
    <xf numFmtId="0" fontId="0" fillId="11" borderId="58" xfId="0" applyFont="1" applyFill="1" applyBorder="1" applyAlignment="1" applyProtection="1">
      <alignment horizontal="center" vertical="center" wrapText="1"/>
    </xf>
    <xf numFmtId="0" fontId="0" fillId="11" borderId="13" xfId="0" applyFont="1" applyFill="1" applyBorder="1" applyAlignment="1" applyProtection="1">
      <alignment horizontal="center" vertical="center" wrapText="1"/>
    </xf>
    <xf numFmtId="0" fontId="0" fillId="11" borderId="14" xfId="0" applyFont="1" applyFill="1" applyBorder="1" applyAlignment="1" applyProtection="1">
      <alignment horizontal="center" vertical="center" wrapText="1"/>
    </xf>
    <xf numFmtId="2" fontId="18" fillId="0" borderId="44" xfId="0" applyNumberFormat="1" applyFont="1" applyBorder="1" applyAlignment="1" applyProtection="1">
      <alignment horizontal="center" vertical="center"/>
      <protection locked="0"/>
    </xf>
    <xf numFmtId="2" fontId="18" fillId="0" borderId="14" xfId="0" applyNumberFormat="1" applyFont="1" applyBorder="1" applyAlignment="1" applyProtection="1">
      <alignment horizontal="center" vertical="center"/>
      <protection locked="0"/>
    </xf>
    <xf numFmtId="2" fontId="18" fillId="0" borderId="22" xfId="0" applyNumberFormat="1" applyFont="1" applyBorder="1" applyAlignment="1" applyProtection="1">
      <alignment horizontal="center" vertical="center"/>
      <protection locked="0"/>
    </xf>
    <xf numFmtId="2" fontId="18" fillId="0" borderId="67" xfId="0" applyNumberFormat="1" applyFont="1" applyBorder="1" applyAlignment="1" applyProtection="1">
      <alignment horizontal="center" vertical="center"/>
      <protection locked="0"/>
    </xf>
    <xf numFmtId="0" fontId="0" fillId="11" borderId="59" xfId="0" applyFont="1" applyFill="1" applyBorder="1" applyAlignment="1" applyProtection="1">
      <alignment horizontal="center" vertical="center" wrapText="1"/>
    </xf>
    <xf numFmtId="0" fontId="0" fillId="11" borderId="15" xfId="0" applyFont="1" applyFill="1" applyBorder="1" applyAlignment="1" applyProtection="1">
      <alignment horizontal="center" vertical="center" wrapText="1"/>
    </xf>
    <xf numFmtId="0" fontId="0" fillId="11" borderId="16" xfId="0" applyFont="1" applyFill="1" applyBorder="1" applyAlignment="1" applyProtection="1">
      <alignment horizontal="center" vertical="center" wrapText="1"/>
    </xf>
    <xf numFmtId="0" fontId="0" fillId="11" borderId="9" xfId="0" applyFont="1" applyFill="1" applyBorder="1" applyAlignment="1" applyProtection="1">
      <alignment horizontal="center" vertical="center" wrapText="1"/>
    </xf>
    <xf numFmtId="0" fontId="0" fillId="11" borderId="2" xfId="0" applyFont="1" applyFill="1" applyBorder="1" applyAlignment="1" applyProtection="1">
      <alignment horizontal="center" vertical="center" wrapText="1"/>
    </xf>
    <xf numFmtId="0" fontId="0" fillId="11" borderId="10" xfId="0" applyFont="1" applyFill="1" applyBorder="1" applyAlignment="1" applyProtection="1">
      <alignment horizontal="center" vertical="center" wrapText="1"/>
    </xf>
    <xf numFmtId="0" fontId="0" fillId="12" borderId="52" xfId="0" applyFill="1" applyBorder="1" applyAlignment="1" applyProtection="1">
      <alignment horizontal="center"/>
      <protection locked="0"/>
    </xf>
    <xf numFmtId="0" fontId="0" fillId="12" borderId="18" xfId="0" applyFill="1" applyBorder="1" applyAlignment="1" applyProtection="1">
      <alignment horizontal="center"/>
      <protection locked="0"/>
    </xf>
    <xf numFmtId="12" fontId="0" fillId="12" borderId="42" xfId="0" applyNumberFormat="1" applyFont="1" applyFill="1" applyBorder="1" applyAlignment="1" applyProtection="1">
      <alignment horizontal="center" vertical="center"/>
      <protection locked="0" hidden="1"/>
    </xf>
    <xf numFmtId="12" fontId="0" fillId="12" borderId="16" xfId="0" applyNumberFormat="1" applyFont="1" applyFill="1" applyBorder="1" applyAlignment="1" applyProtection="1">
      <alignment horizontal="center" vertical="center"/>
      <protection locked="0" hidden="1"/>
    </xf>
    <xf numFmtId="0" fontId="0" fillId="12" borderId="71" xfId="0" applyFill="1" applyBorder="1" applyAlignment="1" applyProtection="1">
      <alignment horizontal="center"/>
      <protection locked="0"/>
    </xf>
    <xf numFmtId="0" fontId="0" fillId="12" borderId="17" xfId="0" applyFill="1" applyBorder="1" applyAlignment="1" applyProtection="1">
      <alignment horizontal="center"/>
      <protection locked="0"/>
    </xf>
    <xf numFmtId="0" fontId="0" fillId="12" borderId="4" xfId="0" applyFill="1" applyBorder="1" applyAlignment="1" applyProtection="1">
      <alignment horizontal="center"/>
      <protection locked="0"/>
    </xf>
    <xf numFmtId="0" fontId="0" fillId="12" borderId="28" xfId="0" applyFill="1" applyBorder="1" applyAlignment="1" applyProtection="1">
      <alignment horizontal="center"/>
      <protection locked="0"/>
    </xf>
    <xf numFmtId="0" fontId="19" fillId="11" borderId="23" xfId="0" applyFont="1" applyFill="1" applyBorder="1" applyAlignment="1" applyProtection="1">
      <alignment horizontal="center" vertical="center" wrapText="1"/>
    </xf>
    <xf numFmtId="0" fontId="19" fillId="11" borderId="5" xfId="0" applyFont="1" applyFill="1" applyBorder="1" applyAlignment="1" applyProtection="1">
      <alignment horizontal="center" vertical="center" wrapText="1"/>
    </xf>
    <xf numFmtId="0" fontId="19" fillId="11" borderId="46" xfId="0" applyFont="1" applyFill="1" applyBorder="1" applyAlignment="1" applyProtection="1">
      <alignment horizontal="center" vertical="center" wrapText="1"/>
    </xf>
    <xf numFmtId="0" fontId="19" fillId="11" borderId="19" xfId="0" applyFont="1" applyFill="1" applyBorder="1" applyAlignment="1" applyProtection="1">
      <alignment horizontal="center" vertical="center" wrapText="1"/>
    </xf>
    <xf numFmtId="0" fontId="24" fillId="8" borderId="68" xfId="0" applyFont="1" applyFill="1" applyBorder="1" applyAlignment="1" applyProtection="1">
      <alignment horizontal="center" vertical="center" wrapText="1"/>
      <protection hidden="1"/>
    </xf>
    <xf numFmtId="0" fontId="24" fillId="8" borderId="30" xfId="0" applyFont="1" applyFill="1" applyBorder="1" applyAlignment="1" applyProtection="1">
      <alignment horizontal="center" vertical="center" wrapText="1"/>
      <protection hidden="1"/>
    </xf>
    <xf numFmtId="0" fontId="24" fillId="8" borderId="69" xfId="0" applyFont="1" applyFill="1" applyBorder="1" applyAlignment="1" applyProtection="1">
      <alignment horizontal="center" vertical="center" wrapText="1"/>
      <protection hidden="1"/>
    </xf>
    <xf numFmtId="0" fontId="24" fillId="13" borderId="5" xfId="0" applyFont="1" applyFill="1" applyBorder="1" applyAlignment="1" applyProtection="1">
      <alignment horizontal="center" wrapText="1"/>
      <protection hidden="1"/>
    </xf>
    <xf numFmtId="12" fontId="0" fillId="8" borderId="5" xfId="0" applyNumberFormat="1" applyFill="1" applyBorder="1" applyAlignment="1" applyProtection="1">
      <alignment horizontal="center" vertical="center" wrapText="1"/>
    </xf>
    <xf numFmtId="0" fontId="0" fillId="0" borderId="0" xfId="0" applyBorder="1" applyAlignment="1" applyProtection="1">
      <alignment horizontal="center" vertical="top" wrapText="1"/>
    </xf>
    <xf numFmtId="0" fontId="24" fillId="13" borderId="5" xfId="0" applyFont="1" applyFill="1" applyBorder="1" applyAlignment="1" applyProtection="1">
      <alignment horizontal="center" vertical="center" wrapText="1"/>
      <protection hidden="1"/>
    </xf>
    <xf numFmtId="0" fontId="15" fillId="5" borderId="0" xfId="3" applyAlignment="1" applyProtection="1">
      <alignment horizontal="center" vertical="center" wrapText="1"/>
      <protection hidden="1"/>
    </xf>
    <xf numFmtId="0" fontId="19" fillId="17" borderId="5" xfId="0" applyFont="1" applyFill="1" applyBorder="1" applyAlignment="1" applyProtection="1">
      <alignment horizontal="center" vertical="center" wrapText="1"/>
      <protection hidden="1"/>
    </xf>
    <xf numFmtId="0" fontId="0" fillId="0" borderId="5" xfId="0" applyBorder="1" applyAlignment="1" applyProtection="1">
      <alignment horizontal="center" vertical="center" wrapText="1"/>
      <protection hidden="1"/>
    </xf>
    <xf numFmtId="0" fontId="24" fillId="20" borderId="5" xfId="0" applyFont="1" applyFill="1" applyBorder="1" applyAlignment="1" applyProtection="1">
      <alignment horizontal="center" vertical="center" wrapText="1"/>
    </xf>
    <xf numFmtId="0" fontId="18" fillId="20" borderId="5" xfId="0" applyFont="1" applyFill="1" applyBorder="1" applyAlignment="1" applyProtection="1">
      <alignment horizontal="center" vertical="center" wrapText="1"/>
    </xf>
    <xf numFmtId="0" fontId="18" fillId="20" borderId="19" xfId="0" applyFont="1" applyFill="1" applyBorder="1" applyAlignment="1" applyProtection="1">
      <alignment horizontal="center" vertical="center" wrapText="1"/>
    </xf>
    <xf numFmtId="0" fontId="19" fillId="19" borderId="5" xfId="0" applyFont="1" applyFill="1" applyBorder="1" applyAlignment="1" applyProtection="1">
      <alignment horizontal="center" vertical="center" wrapText="1"/>
      <protection hidden="1"/>
    </xf>
    <xf numFmtId="0" fontId="18" fillId="0" borderId="72" xfId="0" applyFont="1" applyBorder="1" applyAlignment="1" applyProtection="1">
      <alignment horizontal="center" vertical="center" wrapText="1"/>
    </xf>
    <xf numFmtId="0" fontId="18" fillId="0" borderId="69" xfId="0" applyFont="1" applyBorder="1" applyAlignment="1" applyProtection="1">
      <alignment horizontal="center" vertical="center" wrapText="1"/>
    </xf>
    <xf numFmtId="10" fontId="14" fillId="8" borderId="5" xfId="6" applyNumberFormat="1" applyFont="1" applyFill="1" applyBorder="1" applyAlignment="1" applyProtection="1">
      <alignment horizontal="center" vertical="center" wrapText="1"/>
    </xf>
  </cellXfs>
  <cellStyles count="8">
    <cellStyle name="40% - Accent1" xfId="1" builtinId="31"/>
    <cellStyle name="60% - Accent3" xfId="2" builtinId="40"/>
    <cellStyle name="Accent5" xfId="3" builtinId="45"/>
    <cellStyle name="Good" xfId="4" builtinId="26"/>
    <cellStyle name="Hyperlink" xfId="5" builtinId="8"/>
    <cellStyle name="Normal" xfId="0" builtinId="0"/>
    <cellStyle name="Note" xfId="7" builtinId="10"/>
    <cellStyle name="Percent" xfId="6" builtinId="5"/>
  </cellStyles>
  <dxfs count="32">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border>
        <left style="thin">
          <color indexed="64"/>
        </left>
        <right style="thin">
          <color indexed="64"/>
        </right>
        <top style="thin">
          <color indexed="64"/>
        </top>
        <bottom style="thin">
          <color indexed="64"/>
        </bottom>
      </border>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ont>
        <color auto="1"/>
      </font>
      <fill>
        <patternFill>
          <bgColor rgb="FF92D050"/>
        </patternFill>
      </fill>
    </dxf>
    <dxf>
      <font>
        <color auto="1"/>
      </font>
      <fill>
        <patternFill>
          <bgColor rgb="FFFF0000"/>
        </patternFill>
      </fill>
    </dxf>
    <dxf>
      <font>
        <b val="0"/>
        <i val="0"/>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92D050"/>
        </patternFill>
      </fill>
    </dxf>
    <dxf>
      <font>
        <color auto="1"/>
      </font>
      <fill>
        <patternFill>
          <bgColor rgb="FFFF0000"/>
        </patternFill>
      </fill>
    </dxf>
    <dxf>
      <font>
        <b/>
        <i val="0"/>
      </font>
      <fill>
        <patternFill>
          <bgColor rgb="FFFF0000"/>
        </patternFill>
      </fill>
    </dxf>
    <dxf>
      <fill>
        <patternFill>
          <bgColor rgb="FF92D050"/>
        </patternFill>
      </fill>
    </dxf>
    <dxf>
      <font>
        <b/>
        <i val="0"/>
      </font>
      <fill>
        <patternFill>
          <bgColor rgb="FFFF0000"/>
        </patternFill>
      </fill>
    </dxf>
    <dxf>
      <font>
        <b/>
        <i val="0"/>
      </font>
      <fill>
        <patternFill>
          <bgColor rgb="FF92D050"/>
        </patternFill>
      </fill>
    </dxf>
    <dxf>
      <font>
        <b/>
        <i val="0"/>
      </font>
      <fill>
        <patternFill>
          <bgColor rgb="FFFF0000"/>
        </patternFill>
      </fill>
    </dxf>
    <dxf>
      <font>
        <b/>
        <i val="0"/>
      </font>
      <fill>
        <patternFill>
          <bgColor rgb="FF92D050"/>
        </patternFill>
      </fill>
    </dxf>
    <dxf>
      <font>
        <b/>
        <i val="0"/>
      </font>
      <fill>
        <patternFill>
          <bgColor rgb="FFFF0000"/>
        </patternFill>
      </fill>
    </dxf>
    <dxf>
      <font>
        <b/>
        <i val="0"/>
      </font>
      <fill>
        <patternFill>
          <bgColor rgb="FF92D050"/>
        </patternFill>
      </fill>
    </dxf>
    <dxf>
      <font>
        <b/>
        <i val="0"/>
      </font>
      <fill>
        <patternFill>
          <bgColor rgb="FFFF0000"/>
        </patternFill>
      </fill>
    </dxf>
    <dxf>
      <font>
        <b/>
        <i val="0"/>
      </font>
      <fill>
        <patternFill>
          <bgColor rgb="FF92D050"/>
        </patternFill>
      </fill>
    </dxf>
    <dxf>
      <font>
        <b/>
        <i val="0"/>
      </font>
      <fill>
        <patternFill>
          <bgColor rgb="FFFF0000"/>
        </patternFill>
      </fill>
    </dxf>
    <dxf>
      <font>
        <b/>
        <i val="0"/>
      </font>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ctrlProps/ctrlProp1.xml><?xml version="1.0" encoding="utf-8"?>
<formControlPr xmlns="http://schemas.microsoft.com/office/spreadsheetml/2009/9/main" objectType="Drop" dropStyle="combo" dx="31" fmlaLink="$H$11" fmlaRange="Cups" noThreeD="1" sel="5" val="4"/>
</file>

<file path=xl/ctrlProps/ctrlProp2.xml><?xml version="1.0" encoding="utf-8"?>
<formControlPr xmlns="http://schemas.microsoft.com/office/spreadsheetml/2009/9/main" objectType="Drop" dropStyle="combo" dx="31" fmlaLink="$H$13" fmlaRange="Cups" noThreeD="1" sel="1" val="0"/>
</file>

<file path=xl/ctrlProps/ctrlProp3.xml><?xml version="1.0" encoding="utf-8"?>
<formControlPr xmlns="http://schemas.microsoft.com/office/spreadsheetml/2009/9/main" objectType="Drop" dropStyle="combo" dx="31" fmlaLink="$H$14" fmlaRange="Cups" noThreeD="1" sel="1" val="0"/>
</file>

<file path=xl/ctrlProps/ctrlProp4.xml><?xml version="1.0" encoding="utf-8"?>
<formControlPr xmlns="http://schemas.microsoft.com/office/spreadsheetml/2009/9/main" objectType="Drop" dropStyle="combo" dx="31" fmlaLink="$H$15" fmlaRange="Cups" noThreeD="1" sel="1" val="0"/>
</file>

<file path=xl/ctrlProps/ctrlProp5.xml><?xml version="1.0" encoding="utf-8"?>
<formControlPr xmlns="http://schemas.microsoft.com/office/spreadsheetml/2009/9/main" objectType="Drop" dropStyle="combo" dx="31" fmlaLink="$H$16" fmlaRange="Cups" noThreeD="1" sel="1" val="0"/>
</file>

<file path=xl/ctrlProps/ctrlProp6.xml><?xml version="1.0" encoding="utf-8"?>
<formControlPr xmlns="http://schemas.microsoft.com/office/spreadsheetml/2009/9/main" objectType="Drop" dropStyle="combo" dx="31" fmlaLink="$H$17" fmlaRange="Cups" noThreeD="1" sel="1" val="0"/>
</file>

<file path=xl/ctrlProps/ctrlProp7.xml><?xml version="1.0" encoding="utf-8"?>
<formControlPr xmlns="http://schemas.microsoft.com/office/spreadsheetml/2009/9/main" objectType="Drop" dropStyle="combo" dx="31" fmlaLink="$H$18" fmlaRange="Cups" noThreeD="1" sel="1" val="0"/>
</file>

<file path=xl/ctrlProps/ctrlProp8.xml><?xml version="1.0" encoding="utf-8"?>
<formControlPr xmlns="http://schemas.microsoft.com/office/spreadsheetml/2009/9/main" objectType="Drop" dropStyle="combo" dx="31" fmlaLink="$H$19" fmlaRange="Cups" noThreeD="1" sel="1" val="0"/>
</file>

<file path=xl/ctrlProps/ctrlProp9.xml><?xml version="1.0" encoding="utf-8"?>
<formControlPr xmlns="http://schemas.microsoft.com/office/spreadsheetml/2009/9/main" objectType="Drop" dropStyle="combo" dx="31" fmlaLink="$H$20" fmlaRange="Cups" noThreeD="1" sel="1" val="0"/>
</file>

<file path=xl/ctrlProps/ctrlProp10.xml><?xml version="1.0" encoding="utf-8"?>
<formControlPr xmlns="http://schemas.microsoft.com/office/spreadsheetml/2009/9/main" objectType="Drop" dropStyle="combo" dx="31" fmlaLink="$H$21" fmlaRange="Cups" noThreeD="1" sel="1" val="0"/>
</file>

<file path=xl/ctrlProps/ctrlProp11.xml><?xml version="1.0" encoding="utf-8"?>
<formControlPr xmlns="http://schemas.microsoft.com/office/spreadsheetml/2009/9/main" objectType="Drop" dropStyle="combo" dx="31" fmlaLink="$H$22" fmlaRange="Cups" noThreeD="1" sel="1" val="0"/>
</file>

<file path=xl/ctrlProps/ctrlProp12.xml><?xml version="1.0" encoding="utf-8"?>
<formControlPr xmlns="http://schemas.microsoft.com/office/spreadsheetml/2009/9/main" objectType="Drop" dropStyle="combo" dx="31" fmlaLink="$H$23" fmlaRange="Cups" noThreeD="1" sel="1" val="0"/>
</file>

<file path=xl/ctrlProps/ctrlProp13.xml><?xml version="1.0" encoding="utf-8"?>
<formControlPr xmlns="http://schemas.microsoft.com/office/spreadsheetml/2009/9/main" objectType="Drop" dropStyle="combo" dx="31" fmlaLink="$H$24" fmlaRange="Cups" noThreeD="1" sel="1" val="0"/>
</file>

<file path=xl/ctrlProps/ctrlProp14.xml><?xml version="1.0" encoding="utf-8"?>
<formControlPr xmlns="http://schemas.microsoft.com/office/spreadsheetml/2009/9/main" objectType="Drop" dropStyle="combo" dx="31" fmlaLink="$H$25" fmlaRange="Cups" noThreeD="1" sel="1" val="0"/>
</file>

<file path=xl/ctrlProps/ctrlProp15.xml><?xml version="1.0" encoding="utf-8"?>
<formControlPr xmlns="http://schemas.microsoft.com/office/spreadsheetml/2009/9/main" objectType="Drop" dropStyle="combo" dx="31" fmlaLink="$H$26" fmlaRange="Cups" noThreeD="1" sel="1" val="0"/>
</file>

<file path=xl/ctrlProps/ctrlProp16.xml><?xml version="1.0" encoding="utf-8"?>
<formControlPr xmlns="http://schemas.microsoft.com/office/spreadsheetml/2009/9/main" objectType="Drop" dropStyle="combo" dx="31" fmlaLink="$H$27" fmlaRange="Cups" noThreeD="1" sel="1" val="0"/>
</file>

<file path=xl/ctrlProps/ctrlProp17.xml><?xml version="1.0" encoding="utf-8"?>
<formControlPr xmlns="http://schemas.microsoft.com/office/spreadsheetml/2009/9/main" objectType="Drop" dropStyle="combo" dx="31" fmlaLink="$H$28" fmlaRange="Cups" noThreeD="1" sel="1" val="0"/>
</file>

<file path=xl/ctrlProps/ctrlProp18.xml><?xml version="1.0" encoding="utf-8"?>
<formControlPr xmlns="http://schemas.microsoft.com/office/spreadsheetml/2009/9/main" objectType="Drop" dropStyle="combo" dx="31" fmlaLink="$H$29" fmlaRange="Cups" noThreeD="1" sel="1" val="0"/>
</file>

<file path=xl/ctrlProps/ctrlProp19.xml><?xml version="1.0" encoding="utf-8"?>
<formControlPr xmlns="http://schemas.microsoft.com/office/spreadsheetml/2009/9/main" objectType="Drop" dropStyle="combo" dx="31" fmlaLink="$H$30" fmlaRange="Cups" noThreeD="1" sel="1" val="0"/>
</file>

<file path=xl/ctrlProps/ctrlProp20.xml><?xml version="1.0" encoding="utf-8"?>
<formControlPr xmlns="http://schemas.microsoft.com/office/spreadsheetml/2009/9/main" objectType="Drop" dropStyle="combo" dx="31" fmlaLink="$H$31" fmlaRange="Cups" noThreeD="1" sel="1" val="0"/>
</file>

<file path=xl/ctrlProps/ctrlProp21.xml><?xml version="1.0" encoding="utf-8"?>
<formControlPr xmlns="http://schemas.microsoft.com/office/spreadsheetml/2009/9/main" objectType="Drop" dropStyle="combo" dx="31" fmlaLink="$H$32" fmlaRange="Cups" noThreeD="1" sel="1" val="0"/>
</file>

<file path=xl/ctrlProps/ctrlProp22.xml><?xml version="1.0" encoding="utf-8"?>
<formControlPr xmlns="http://schemas.microsoft.com/office/spreadsheetml/2009/9/main" objectType="Drop" dropStyle="combo" dx="31" fmlaLink="$H$33" fmlaRange="Cups" noThreeD="1" sel="1" val="0"/>
</file>

<file path=xl/ctrlProps/ctrlProp23.xml><?xml version="1.0" encoding="utf-8"?>
<formControlPr xmlns="http://schemas.microsoft.com/office/spreadsheetml/2009/9/main" objectType="Drop" dropStyle="combo" dx="31" fmlaLink="$H$34" fmlaRange="Cups" noThreeD="1" sel="1" val="0"/>
</file>

<file path=xl/ctrlProps/ctrlProp24.xml><?xml version="1.0" encoding="utf-8"?>
<formControlPr xmlns="http://schemas.microsoft.com/office/spreadsheetml/2009/9/main" objectType="Drop" dropStyle="combo" dx="31" fmlaLink="H35" fmlaRange="Cups" noThreeD="1" sel="1" val="0"/>
</file>

<file path=xl/ctrlProps/ctrlProp25.xml><?xml version="1.0" encoding="utf-8"?>
<formControlPr xmlns="http://schemas.microsoft.com/office/spreadsheetml/2009/9/main" objectType="Drop" dropStyle="combo" dx="31" fmlaLink="H36" fmlaRange="Cups" noThreeD="1" sel="1" val="0"/>
</file>

<file path=xl/ctrlProps/ctrlProp26.xml><?xml version="1.0" encoding="utf-8"?>
<formControlPr xmlns="http://schemas.microsoft.com/office/spreadsheetml/2009/9/main" objectType="Drop" dropStyle="combo" dx="31" fmlaLink="H37" fmlaRange="Cups" noThreeD="1" sel="1" val="0"/>
</file>

<file path=xl/ctrlProps/ctrlProp27.xml><?xml version="1.0" encoding="utf-8"?>
<formControlPr xmlns="http://schemas.microsoft.com/office/spreadsheetml/2009/9/main" objectType="Drop" dropStyle="combo" dx="31" fmlaLink="$H$38" fmlaRange="Cups" noThreeD="1" sel="1" val="0"/>
</file>

<file path=xl/ctrlProps/ctrlProp28.xml><?xml version="1.0" encoding="utf-8"?>
<formControlPr xmlns="http://schemas.microsoft.com/office/spreadsheetml/2009/9/main" objectType="Drop" dropStyle="combo" dx="31" fmlaLink="H39" fmlaRange="Cups" noThreeD="1" sel="1" val="0"/>
</file>

<file path=xl/ctrlProps/ctrlProp29.xml><?xml version="1.0" encoding="utf-8"?>
<formControlPr xmlns="http://schemas.microsoft.com/office/spreadsheetml/2009/9/main" objectType="Drop" dropStyle="combo" dx="31" fmlaLink="H40" fmlaRange="Cups" noThreeD="1" sel="1" val="0"/>
</file>

<file path=xl/ctrlProps/ctrlProp30.xml><?xml version="1.0" encoding="utf-8"?>
<formControlPr xmlns="http://schemas.microsoft.com/office/spreadsheetml/2009/9/main" objectType="Drop" dropStyle="combo" dx="31" fmlaLink="H41" fmlaRange="Cups" noThreeD="1" sel="1" val="0"/>
</file>

<file path=xl/ctrlProps/ctrlProp31.xml><?xml version="1.0" encoding="utf-8"?>
<formControlPr xmlns="http://schemas.microsoft.com/office/spreadsheetml/2009/9/main" objectType="Drop" dropStyle="combo" dx="31" fmlaLink="H42" fmlaRange="Cups" noThreeD="1" sel="1" val="0"/>
</file>

<file path=xl/ctrlProps/ctrlProp32.xml><?xml version="1.0" encoding="utf-8"?>
<formControlPr xmlns="http://schemas.microsoft.com/office/spreadsheetml/2009/9/main" objectType="Drop" dropStyle="combo" dx="31" fmlaLink="H43" fmlaRange="Cups" noThreeD="1" sel="1" val="0"/>
</file>

<file path=xl/ctrlProps/ctrlProp33.xml><?xml version="1.0" encoding="utf-8"?>
<formControlPr xmlns="http://schemas.microsoft.com/office/spreadsheetml/2009/9/main" objectType="Drop" dropStyle="combo" dx="31" fmlaLink="H44" fmlaRange="Cups" noThreeD="1" sel="1" val="0"/>
</file>

<file path=xl/ctrlProps/ctrlProp34.xml><?xml version="1.0" encoding="utf-8"?>
<formControlPr xmlns="http://schemas.microsoft.com/office/spreadsheetml/2009/9/main" objectType="Drop" dropStyle="combo" dx="31" fmlaLink="$H$45" fmlaRange="Cups" noThreeD="1" sel="1" val="0"/>
</file>

<file path=xl/ctrlProps/ctrlProp35.xml><?xml version="1.0" encoding="utf-8"?>
<formControlPr xmlns="http://schemas.microsoft.com/office/spreadsheetml/2009/9/main" objectType="Drop" dropStyle="combo" dx="31" fmlaLink="H46" fmlaRange="Cups" noThreeD="1" sel="1" val="0"/>
</file>

<file path=xl/ctrlProps/ctrlProp36.xml><?xml version="1.0" encoding="utf-8"?>
<formControlPr xmlns="http://schemas.microsoft.com/office/spreadsheetml/2009/9/main" objectType="Drop" dropStyle="combo" dx="31" fmlaLink="H47" fmlaRange="Cups" noThreeD="1" sel="1" val="0"/>
</file>

<file path=xl/ctrlProps/ctrlProp37.xml><?xml version="1.0" encoding="utf-8"?>
<formControlPr xmlns="http://schemas.microsoft.com/office/spreadsheetml/2009/9/main" objectType="Drop" dropStyle="combo" dx="31" fmlaLink="H48" fmlaRange="Cups" noThreeD="1" sel="1" val="0"/>
</file>

<file path=xl/ctrlProps/ctrlProp38.xml><?xml version="1.0" encoding="utf-8"?>
<formControlPr xmlns="http://schemas.microsoft.com/office/spreadsheetml/2009/9/main" objectType="Drop" dropStyle="combo" dx="31" fmlaLink="H49" fmlaRange="Cups" noThreeD="1" sel="1" val="0"/>
</file>

<file path=xl/ctrlProps/ctrlProp39.xml><?xml version="1.0" encoding="utf-8"?>
<formControlPr xmlns="http://schemas.microsoft.com/office/spreadsheetml/2009/9/main" objectType="Drop" dropStyle="combo" dx="31" fmlaLink="H50" fmlaRange="Cups" noThreeD="1" sel="1" val="0"/>
</file>

<file path=xl/ctrlProps/ctrlProp40.xml><?xml version="1.0" encoding="utf-8"?>
<formControlPr xmlns="http://schemas.microsoft.com/office/spreadsheetml/2009/9/main" objectType="Drop" dropStyle="combo" dx="31" fmlaLink="$H$51" fmlaRange="Cups" noThreeD="1" sel="1" val="0"/>
</file>

<file path=xl/ctrlProps/ctrlProp41.xml><?xml version="1.0" encoding="utf-8"?>
<formControlPr xmlns="http://schemas.microsoft.com/office/spreadsheetml/2009/9/main" objectType="Drop" dropStyle="combo" dx="31" fmlaLink="$H$52" fmlaRange="Cups" noThreeD="1" sel="1" val="0"/>
</file>

<file path=xl/ctrlProps/ctrlProp42.xml><?xml version="1.0" encoding="utf-8"?>
<formControlPr xmlns="http://schemas.microsoft.com/office/spreadsheetml/2009/9/main" objectType="Drop" dropStyle="combo" dx="31" fmlaLink="$H$53" fmlaRange="Cups" noThreeD="1" sel="1" val="0"/>
</file>

<file path=xl/ctrlProps/ctrlProp43.xml><?xml version="1.0" encoding="utf-8"?>
<formControlPr xmlns="http://schemas.microsoft.com/office/spreadsheetml/2009/9/main" objectType="Drop" dropStyle="combo" dx="31" fmlaLink="$H$54" fmlaRange="Cups" noThreeD="1" sel="1" val="0"/>
</file>

<file path=xl/ctrlProps/ctrlProp44.xml><?xml version="1.0" encoding="utf-8"?>
<formControlPr xmlns="http://schemas.microsoft.com/office/spreadsheetml/2009/9/main" objectType="Drop" dropStyle="combo" dx="31" fmlaLink="$H$55" fmlaRange="Cups" noThreeD="1" sel="1" val="0"/>
</file>

<file path=xl/ctrlProps/ctrlProp45.xml><?xml version="1.0" encoding="utf-8"?>
<formControlPr xmlns="http://schemas.microsoft.com/office/spreadsheetml/2009/9/main" objectType="Drop" dropStyle="combo" dx="31" fmlaLink="$H$56" fmlaRange="Cups" noThreeD="1" sel="1" val="0"/>
</file>

<file path=xl/ctrlProps/ctrlProp46.xml><?xml version="1.0" encoding="utf-8"?>
<formControlPr xmlns="http://schemas.microsoft.com/office/spreadsheetml/2009/9/main" objectType="Drop" dropStyle="combo" dx="31" fmlaLink="$H$57" fmlaRange="Cups" noThreeD="1" sel="1" val="0"/>
</file>

<file path=xl/ctrlProps/ctrlProp47.xml><?xml version="1.0" encoding="utf-8"?>
<formControlPr xmlns="http://schemas.microsoft.com/office/spreadsheetml/2009/9/main" objectType="Drop" dropStyle="combo" dx="31" fmlaLink="$H$58" fmlaRange="Cups" noThreeD="1" sel="1" val="0"/>
</file>

<file path=xl/ctrlProps/ctrlProp48.xml><?xml version="1.0" encoding="utf-8"?>
<formControlPr xmlns="http://schemas.microsoft.com/office/spreadsheetml/2009/9/main" objectType="Drop" dropStyle="combo" dx="31" fmlaLink="$H$59" fmlaRange="Cups" noThreeD="1" sel="1" val="0"/>
</file>

<file path=xl/ctrlProps/ctrlProp49.xml><?xml version="1.0" encoding="utf-8"?>
<formControlPr xmlns="http://schemas.microsoft.com/office/spreadsheetml/2009/9/main" objectType="Drop" dropStyle="combo" dx="31" fmlaLink="$H$60" fmlaRange="Cups" noThreeD="1" sel="1" val="0"/>
</file>

<file path=xl/ctrlProps/ctrlProp50.xml><?xml version="1.0" encoding="utf-8"?>
<formControlPr xmlns="http://schemas.microsoft.com/office/spreadsheetml/2009/9/main" objectType="Drop" dropStyle="combo" dx="31" fmlaLink="$H$61" fmlaRange="Cups" noThreeD="1" sel="1" val="0"/>
</file>

<file path=xl/ctrlProps/ctrlProp51.xml><?xml version="1.0" encoding="utf-8"?>
<formControlPr xmlns="http://schemas.microsoft.com/office/spreadsheetml/2009/9/main" objectType="Drop" dropStyle="combo" dx="31" fmlaLink="$W$6" fmlaRange="Cups" noThreeD="1" sel="1" val="0"/>
</file>

<file path=xl/ctrlProps/ctrlProp52.xml><?xml version="1.0" encoding="utf-8"?>
<formControlPr xmlns="http://schemas.microsoft.com/office/spreadsheetml/2009/9/main" objectType="Drop" dropStyle="combo" dx="31" fmlaLink="$W$8" fmlaRange="Cups" noThreeD="1" sel="1" val="0"/>
</file>

<file path=xl/ctrlProps/ctrlProp53.xml><?xml version="1.0" encoding="utf-8"?>
<formControlPr xmlns="http://schemas.microsoft.com/office/spreadsheetml/2009/9/main" objectType="Drop" dropStyle="combo" dx="31" fmlaLink="$W$9" fmlaRange="Cups" noThreeD="1" sel="1" val="0"/>
</file>

<file path=xl/ctrlProps/ctrlProp54.xml><?xml version="1.0" encoding="utf-8"?>
<formControlPr xmlns="http://schemas.microsoft.com/office/spreadsheetml/2009/9/main" objectType="Drop" dropStyle="combo" dx="31" fmlaLink="$W$10" fmlaRange="Cups" noThreeD="1" sel="1" val="0"/>
</file>

<file path=xl/ctrlProps/ctrlProp55.xml><?xml version="1.0" encoding="utf-8"?>
<formControlPr xmlns="http://schemas.microsoft.com/office/spreadsheetml/2009/9/main" objectType="Drop" dropStyle="combo" dx="31" fmlaLink="$W$11" fmlaRange="Cups" noThreeD="1" sel="1" val="0"/>
</file>

<file path=xl/ctrlProps/ctrlProp56.xml><?xml version="1.0" encoding="utf-8"?>
<formControlPr xmlns="http://schemas.microsoft.com/office/spreadsheetml/2009/9/main" objectType="Drop" dropStyle="combo" dx="31" fmlaLink="$H$62" fmlaRange="Cups" noThreeD="1" sel="1" val="0"/>
</file>

<file path=xl/ctrlProps/ctrlProp57.xml><?xml version="1.0" encoding="utf-8"?>
<formControlPr xmlns="http://schemas.microsoft.com/office/spreadsheetml/2009/9/main" objectType="Drop" dropStyle="combo" dx="31" fmlaLink="$A$7" fmlaRange="meals" noThreeD="1" sel="1" val="0"/>
</file>

<file path=xl/ctrlProps/ctrlProp58.xml><?xml version="1.0" encoding="utf-8"?>
<formControlPr xmlns="http://schemas.microsoft.com/office/spreadsheetml/2009/9/main" objectType="Drop" dropStyle="combo" dx="31" fmlaLink="$A$8" fmlaRange="meals" noThreeD="1" sel="1" val="0"/>
</file>

<file path=xl/ctrlProps/ctrlProp59.xml><?xml version="1.0" encoding="utf-8"?>
<formControlPr xmlns="http://schemas.microsoft.com/office/spreadsheetml/2009/9/main" objectType="Drop" dropStyle="combo" dx="31" fmlaLink="$A$9" fmlaRange="meals" noThreeD="1" sel="1" val="0"/>
</file>

<file path=xl/ctrlProps/ctrlProp60.xml><?xml version="1.0" encoding="utf-8"?>
<formControlPr xmlns="http://schemas.microsoft.com/office/spreadsheetml/2009/9/main" objectType="Drop" dropStyle="combo" dx="31" fmlaLink="$A$10" fmlaRange="meals" noThreeD="1" sel="1" val="0"/>
</file>

<file path=xl/ctrlProps/ctrlProp61.xml><?xml version="1.0" encoding="utf-8"?>
<formControlPr xmlns="http://schemas.microsoft.com/office/spreadsheetml/2009/9/main" objectType="Drop" dropStyle="combo" dx="31" fmlaLink="$A$11" fmlaRange="meals" noThreeD="1" sel="1" val="0"/>
</file>

<file path=xl/ctrlProps/ctrlProp62.xml><?xml version="1.0" encoding="utf-8"?>
<formControlPr xmlns="http://schemas.microsoft.com/office/spreadsheetml/2009/9/main" objectType="Drop" dropStyle="combo" dx="31" fmlaLink="$A$12" fmlaRange="meals" noThreeD="1" sel="1" val="0"/>
</file>

<file path=xl/ctrlProps/ctrlProp63.xml><?xml version="1.0" encoding="utf-8"?>
<formControlPr xmlns="http://schemas.microsoft.com/office/spreadsheetml/2009/9/main" objectType="Drop" dropStyle="combo" dx="31" fmlaLink="$A$13" fmlaRange="meals" noThreeD="1" sel="1" val="0"/>
</file>

<file path=xl/ctrlProps/ctrlProp64.xml><?xml version="1.0" encoding="utf-8"?>
<formControlPr xmlns="http://schemas.microsoft.com/office/spreadsheetml/2009/9/main" objectType="Drop" dropStyle="combo" dx="31" fmlaLink="$A$14" fmlaRange="meals" noThreeD="1" sel="1" val="0"/>
</file>

<file path=xl/ctrlProps/ctrlProp65.xml><?xml version="1.0" encoding="utf-8"?>
<formControlPr xmlns="http://schemas.microsoft.com/office/spreadsheetml/2009/9/main" objectType="Drop" dropStyle="combo" dx="31" fmlaLink="$A$15" fmlaRange="meals" noThreeD="1" sel="1" val="0"/>
</file>

<file path=xl/ctrlProps/ctrlProp66.xml><?xml version="1.0" encoding="utf-8"?>
<formControlPr xmlns="http://schemas.microsoft.com/office/spreadsheetml/2009/9/main" objectType="Drop" dropStyle="combo" dx="31" fmlaLink="$A$16" fmlaRange="meals" noThreeD="1" sel="1" val="0"/>
</file>

<file path=xl/ctrlProps/ctrlProp67.xml><?xml version="1.0" encoding="utf-8"?>
<formControlPr xmlns="http://schemas.microsoft.com/office/spreadsheetml/2009/9/main" objectType="Drop" dropStyle="combo" dx="31" fmlaLink="$A$17" fmlaRange="meals" noThreeD="1" sel="1" val="0"/>
</file>

<file path=xl/ctrlProps/ctrlProp68.xml><?xml version="1.0" encoding="utf-8"?>
<formControlPr xmlns="http://schemas.microsoft.com/office/spreadsheetml/2009/9/main" objectType="Drop" dropStyle="combo" dx="31" fmlaLink="$A$18" fmlaRange="meals" noThreeD="1" sel="1" val="0"/>
</file>

<file path=xl/ctrlProps/ctrlProp69.xml><?xml version="1.0" encoding="utf-8"?>
<formControlPr xmlns="http://schemas.microsoft.com/office/spreadsheetml/2009/9/main" objectType="Drop" dropStyle="combo" dx="31" fmlaLink="$A$19" fmlaRange="meals" noThreeD="1" sel="1" val="0"/>
</file>

<file path=xl/ctrlProps/ctrlProp70.xml><?xml version="1.0" encoding="utf-8"?>
<formControlPr xmlns="http://schemas.microsoft.com/office/spreadsheetml/2009/9/main" objectType="Drop" dropStyle="combo" dx="31" fmlaLink="$A$20" fmlaRange="meals" noThreeD="1" sel="1" val="0"/>
</file>

<file path=xl/ctrlProps/ctrlProp71.xml><?xml version="1.0" encoding="utf-8"?>
<formControlPr xmlns="http://schemas.microsoft.com/office/spreadsheetml/2009/9/main" objectType="Drop" dropStyle="combo" dx="31" fmlaLink="$A$21" fmlaRange="meals" noThreeD="1" sel="1" val="0"/>
</file>

<file path=xl/ctrlProps/ctrlProp72.xml><?xml version="1.0" encoding="utf-8"?>
<formControlPr xmlns="http://schemas.microsoft.com/office/spreadsheetml/2009/9/main" objectType="Drop" dropStyle="combo" dx="31" fmlaLink="$A$22" fmlaRange="meals" noThreeD="1" sel="1" val="0"/>
</file>

<file path=xl/ctrlProps/ctrlProp73.xml><?xml version="1.0" encoding="utf-8"?>
<formControlPr xmlns="http://schemas.microsoft.com/office/spreadsheetml/2009/9/main" objectType="Drop" dropStyle="combo" dx="31" fmlaLink="$A$23" fmlaRange="meals" noThreeD="1" sel="1" val="0"/>
</file>

<file path=xl/ctrlProps/ctrlProp74.xml><?xml version="1.0" encoding="utf-8"?>
<formControlPr xmlns="http://schemas.microsoft.com/office/spreadsheetml/2009/9/main" objectType="Drop" dropStyle="combo" dx="31" fmlaLink="$A$24" fmlaRange="meals" noThreeD="1" sel="1" val="0"/>
</file>

<file path=xl/ctrlProps/ctrlProp75.xml><?xml version="1.0" encoding="utf-8"?>
<formControlPr xmlns="http://schemas.microsoft.com/office/spreadsheetml/2009/9/main" objectType="Drop" dropStyle="combo" dx="31" fmlaLink="$A$25" fmlaRange="meals" noThreeD="1" sel="1" val="0"/>
</file>

<file path=xl/ctrlProps/ctrlProp76.xml><?xml version="1.0" encoding="utf-8"?>
<formControlPr xmlns="http://schemas.microsoft.com/office/spreadsheetml/2009/9/main" objectType="Drop" dropStyle="combo" dx="31" fmlaLink="$A$26" fmlaRange="meals" noThreeD="1" sel="1" val="0"/>
</file>

<file path=xl/ctrlProps/ctrlProp77.xml><?xml version="1.0" encoding="utf-8"?>
<formControlPr xmlns="http://schemas.microsoft.com/office/spreadsheetml/2009/9/main" objectType="CheckBox" fmlaLink="$U$5" lockText="1"/>
</file>

<file path=xl/ctrlProps/ctrlProp78.xml><?xml version="1.0" encoding="utf-8"?>
<formControlPr xmlns="http://schemas.microsoft.com/office/spreadsheetml/2009/9/main" objectType="CheckBox" fmlaLink="$U$6" lockText="1"/>
</file>

<file path=xl/ctrlProps/ctrlProp79.xml><?xml version="1.0" encoding="utf-8"?>
<formControlPr xmlns="http://schemas.microsoft.com/office/spreadsheetml/2009/9/main" objectType="CheckBox" fmlaLink="$U$7" lockText="1"/>
</file>

<file path=xl/ctrlProps/ctrlProp80.xml><?xml version="1.0" encoding="utf-8"?>
<formControlPr xmlns="http://schemas.microsoft.com/office/spreadsheetml/2009/9/main" objectType="CheckBox" fmlaLink="$U$8" lockText="1"/>
</file>

<file path=xl/ctrlProps/ctrlProp81.xml><?xml version="1.0" encoding="utf-8"?>
<formControlPr xmlns="http://schemas.microsoft.com/office/spreadsheetml/2009/9/main" objectType="CheckBox" fmlaLink="$U$9" lockText="1"/>
</file>

<file path=xl/ctrlProps/ctrlProp82.xml><?xml version="1.0" encoding="utf-8"?>
<formControlPr xmlns="http://schemas.microsoft.com/office/spreadsheetml/2009/9/main" objectType="Drop" dropStyle="combo" dx="31" fmlaLink="$T$13" fmlaRange="Cups" noThreeD="1" sel="1" val="0"/>
</file>

<file path=xl/ctrlProps/ctrlProp83.xml><?xml version="1.0" encoding="utf-8"?>
<formControlPr xmlns="http://schemas.microsoft.com/office/spreadsheetml/2009/9/main" objectType="Drop" dropStyle="combo" dx="31" fmlaLink="$T$14" fmlaRange="Cups" noThreeD="1" sel="1" val="0"/>
</file>

<file path=xl/ctrlProps/ctrlProp84.xml><?xml version="1.0" encoding="utf-8"?>
<formControlPr xmlns="http://schemas.microsoft.com/office/spreadsheetml/2009/9/main" objectType="Drop" dropStyle="combo" dx="31" fmlaLink="$T$15" fmlaRange="Cups" noThreeD="1" sel="1" val="0"/>
</file>

<file path=xl/ctrlProps/ctrlProp85.xml><?xml version="1.0" encoding="utf-8"?>
<formControlPr xmlns="http://schemas.microsoft.com/office/spreadsheetml/2009/9/main" objectType="Drop" dropStyle="combo" dx="31" fmlaLink="$T$16" fmlaRange="Cups" noThreeD="1" sel="1" val="0"/>
</file>

<file path=xl/ctrlProps/ctrlProp86.xml><?xml version="1.0" encoding="utf-8"?>
<formControlPr xmlns="http://schemas.microsoft.com/office/spreadsheetml/2009/9/main" objectType="Drop" dropStyle="combo" dx="31" fmlaLink="$T$17" fmlaRange="Cups" noThreeD="1" sel="1" val="0"/>
</file>

<file path=xl/ctrlProps/ctrlProp87.xml><?xml version="1.0" encoding="utf-8"?>
<formControlPr xmlns="http://schemas.microsoft.com/office/spreadsheetml/2009/9/main" objectType="Drop" dropStyle="combo" dx="31" fmlaLink="$A$7" fmlaRange="meals" noThreeD="1" sel="1" val="0"/>
</file>

<file path=xl/ctrlProps/ctrlProp88.xml><?xml version="1.0" encoding="utf-8"?>
<formControlPr xmlns="http://schemas.microsoft.com/office/spreadsheetml/2009/9/main" objectType="Drop" dropStyle="combo" dx="31" fmlaLink="$A$8" fmlaRange="meals" noThreeD="1" sel="1" val="0"/>
</file>

<file path=xl/ctrlProps/ctrlProp89.xml><?xml version="1.0" encoding="utf-8"?>
<formControlPr xmlns="http://schemas.microsoft.com/office/spreadsheetml/2009/9/main" objectType="Drop" dropStyle="combo" dx="31" fmlaLink="$A$9" fmlaRange="meals" noThreeD="1" sel="1" val="0"/>
</file>

<file path=xl/ctrlProps/ctrlProp90.xml><?xml version="1.0" encoding="utf-8"?>
<formControlPr xmlns="http://schemas.microsoft.com/office/spreadsheetml/2009/9/main" objectType="Drop" dropStyle="combo" dx="31" fmlaLink="$A$10" fmlaRange="meals" noThreeD="1" sel="1" val="0"/>
</file>

<file path=xl/ctrlProps/ctrlProp91.xml><?xml version="1.0" encoding="utf-8"?>
<formControlPr xmlns="http://schemas.microsoft.com/office/spreadsheetml/2009/9/main" objectType="Drop" dropStyle="combo" dx="31" fmlaLink="$A$11" fmlaRange="meals" noThreeD="1" sel="1" val="0"/>
</file>

<file path=xl/ctrlProps/ctrlProp92.xml><?xml version="1.0" encoding="utf-8"?>
<formControlPr xmlns="http://schemas.microsoft.com/office/spreadsheetml/2009/9/main" objectType="Drop" dropStyle="combo" dx="31" fmlaLink="$A$12" fmlaRange="meals" noThreeD="1" sel="1" val="0"/>
</file>

<file path=xl/ctrlProps/ctrlProp93.xml><?xml version="1.0" encoding="utf-8"?>
<formControlPr xmlns="http://schemas.microsoft.com/office/spreadsheetml/2009/9/main" objectType="Drop" dropStyle="combo" dx="31" fmlaLink="$A$13" fmlaRange="meals" noThreeD="1" sel="1" val="0"/>
</file>

<file path=xl/ctrlProps/ctrlProp94.xml><?xml version="1.0" encoding="utf-8"?>
<formControlPr xmlns="http://schemas.microsoft.com/office/spreadsheetml/2009/9/main" objectType="Drop" dropStyle="combo" dx="31" fmlaLink="$A$14" fmlaRange="meals" noThreeD="1" sel="1" val="0"/>
</file>

<file path=xl/ctrlProps/ctrlProp95.xml><?xml version="1.0" encoding="utf-8"?>
<formControlPr xmlns="http://schemas.microsoft.com/office/spreadsheetml/2009/9/main" objectType="Drop" dropStyle="combo" dx="31" fmlaLink="$A$15" fmlaRange="meals" noThreeD="1" sel="1" val="0"/>
</file>

<file path=xl/ctrlProps/ctrlProp96.xml><?xml version="1.0" encoding="utf-8"?>
<formControlPr xmlns="http://schemas.microsoft.com/office/spreadsheetml/2009/9/main" objectType="Drop" dropStyle="combo" dx="31" fmlaLink="$A$16" fmlaRange="meals" noThreeD="1" sel="1" val="0"/>
</file>

<file path=xl/ctrlProps/ctrlProp97.xml><?xml version="1.0" encoding="utf-8"?>
<formControlPr xmlns="http://schemas.microsoft.com/office/spreadsheetml/2009/9/main" objectType="Drop" dropStyle="combo" dx="31" fmlaLink="$A$17" fmlaRange="meals" noThreeD="1" sel="1" val="0"/>
</file>

<file path=xl/ctrlProps/ctrlProp98.xml><?xml version="1.0" encoding="utf-8"?>
<formControlPr xmlns="http://schemas.microsoft.com/office/spreadsheetml/2009/9/main" objectType="Drop" dropStyle="combo" dx="31" fmlaLink="$A$18" fmlaRange="meals" noThreeD="1" sel="1" val="0"/>
</file>

<file path=xl/ctrlProps/ctrlProp99.xml><?xml version="1.0" encoding="utf-8"?>
<formControlPr xmlns="http://schemas.microsoft.com/office/spreadsheetml/2009/9/main" objectType="Drop" dropStyle="combo" dx="31" fmlaLink="$A$19" fmlaRange="meals" noThreeD="1" sel="1" val="0"/>
</file>

<file path=xl/ctrlProps/ctrlProp100.xml><?xml version="1.0" encoding="utf-8"?>
<formControlPr xmlns="http://schemas.microsoft.com/office/spreadsheetml/2009/9/main" objectType="Drop" dropStyle="combo" dx="31" fmlaLink="$A$20" fmlaRange="meals" noThreeD="1" sel="1" val="0"/>
</file>

<file path=xl/ctrlProps/ctrlProp101.xml><?xml version="1.0" encoding="utf-8"?>
<formControlPr xmlns="http://schemas.microsoft.com/office/spreadsheetml/2009/9/main" objectType="Drop" dropStyle="combo" dx="31" fmlaLink="$A$21" fmlaRange="meals" noThreeD="1" sel="1" val="0"/>
</file>

<file path=xl/ctrlProps/ctrlProp102.xml><?xml version="1.0" encoding="utf-8"?>
<formControlPr xmlns="http://schemas.microsoft.com/office/spreadsheetml/2009/9/main" objectType="Drop" dropStyle="combo" dx="31" fmlaLink="$A$22" fmlaRange="meals" noThreeD="1" sel="1" val="0"/>
</file>

<file path=xl/ctrlProps/ctrlProp103.xml><?xml version="1.0" encoding="utf-8"?>
<formControlPr xmlns="http://schemas.microsoft.com/office/spreadsheetml/2009/9/main" objectType="Drop" dropStyle="combo" dx="31" fmlaLink="$A$23" fmlaRange="meals" noThreeD="1" sel="1" val="0"/>
</file>

<file path=xl/ctrlProps/ctrlProp104.xml><?xml version="1.0" encoding="utf-8"?>
<formControlPr xmlns="http://schemas.microsoft.com/office/spreadsheetml/2009/9/main" objectType="Drop" dropStyle="combo" dx="31" fmlaLink="$A$24" fmlaRange="meals" noThreeD="1" sel="1" val="0"/>
</file>

<file path=xl/ctrlProps/ctrlProp105.xml><?xml version="1.0" encoding="utf-8"?>
<formControlPr xmlns="http://schemas.microsoft.com/office/spreadsheetml/2009/9/main" objectType="Drop" dropStyle="combo" dx="31" fmlaLink="$A$25" fmlaRange="meals" noThreeD="1" sel="1" val="0"/>
</file>

<file path=xl/ctrlProps/ctrlProp106.xml><?xml version="1.0" encoding="utf-8"?>
<formControlPr xmlns="http://schemas.microsoft.com/office/spreadsheetml/2009/9/main" objectType="Drop" dropStyle="combo" dx="31" fmlaLink="$A$26" fmlaRange="meals" noThreeD="1" sel="1" val="0"/>
</file>

<file path=xl/ctrlProps/ctrlProp107.xml><?xml version="1.0" encoding="utf-8"?>
<formControlPr xmlns="http://schemas.microsoft.com/office/spreadsheetml/2009/9/main" objectType="CheckBox" fmlaLink="$U$5" lockText="1"/>
</file>

<file path=xl/ctrlProps/ctrlProp108.xml><?xml version="1.0" encoding="utf-8"?>
<formControlPr xmlns="http://schemas.microsoft.com/office/spreadsheetml/2009/9/main" objectType="CheckBox" fmlaLink="$U$6" lockText="1"/>
</file>

<file path=xl/ctrlProps/ctrlProp109.xml><?xml version="1.0" encoding="utf-8"?>
<formControlPr xmlns="http://schemas.microsoft.com/office/spreadsheetml/2009/9/main" objectType="CheckBox" fmlaLink="$U$7" lockText="1"/>
</file>

<file path=xl/ctrlProps/ctrlProp110.xml><?xml version="1.0" encoding="utf-8"?>
<formControlPr xmlns="http://schemas.microsoft.com/office/spreadsheetml/2009/9/main" objectType="CheckBox" fmlaLink="$U$8" lockText="1"/>
</file>

<file path=xl/ctrlProps/ctrlProp111.xml><?xml version="1.0" encoding="utf-8"?>
<formControlPr xmlns="http://schemas.microsoft.com/office/spreadsheetml/2009/9/main" objectType="CheckBox" fmlaLink="$U$9" lockText="1"/>
</file>

<file path=xl/ctrlProps/ctrlProp112.xml><?xml version="1.0" encoding="utf-8"?>
<formControlPr xmlns="http://schemas.microsoft.com/office/spreadsheetml/2009/9/main" objectType="Drop" dropStyle="combo" dx="31" fmlaLink="$T$13" fmlaRange="Cups" noThreeD="1" sel="1" val="0"/>
</file>

<file path=xl/ctrlProps/ctrlProp113.xml><?xml version="1.0" encoding="utf-8"?>
<formControlPr xmlns="http://schemas.microsoft.com/office/spreadsheetml/2009/9/main" objectType="Drop" dropStyle="combo" dx="31" fmlaLink="$T$14" fmlaRange="Cups" noThreeD="1" sel="1" val="0"/>
</file>

<file path=xl/ctrlProps/ctrlProp114.xml><?xml version="1.0" encoding="utf-8"?>
<formControlPr xmlns="http://schemas.microsoft.com/office/spreadsheetml/2009/9/main" objectType="Drop" dropStyle="combo" dx="31" fmlaLink="$T$15" fmlaRange="Cups" noThreeD="1" sel="1" val="0"/>
</file>

<file path=xl/ctrlProps/ctrlProp115.xml><?xml version="1.0" encoding="utf-8"?>
<formControlPr xmlns="http://schemas.microsoft.com/office/spreadsheetml/2009/9/main" objectType="Drop" dropStyle="combo" dx="31" fmlaLink="$T$16" fmlaRange="Cups" noThreeD="1" sel="1" val="0"/>
</file>

<file path=xl/ctrlProps/ctrlProp116.xml><?xml version="1.0" encoding="utf-8"?>
<formControlPr xmlns="http://schemas.microsoft.com/office/spreadsheetml/2009/9/main" objectType="Drop" dropStyle="combo" dx="31" fmlaLink="$T$17" fmlaRange="Cups" noThreeD="1" sel="1" val="0"/>
</file>

<file path=xl/ctrlProps/ctrlProp117.xml><?xml version="1.0" encoding="utf-8"?>
<formControlPr xmlns="http://schemas.microsoft.com/office/spreadsheetml/2009/9/main" objectType="Drop" dropStyle="combo" dx="31" fmlaLink="$A$7" fmlaRange="meals" noThreeD="1" sel="1" val="0"/>
</file>

<file path=xl/ctrlProps/ctrlProp118.xml><?xml version="1.0" encoding="utf-8"?>
<formControlPr xmlns="http://schemas.microsoft.com/office/spreadsheetml/2009/9/main" objectType="Drop" dropStyle="combo" dx="31" fmlaLink="$A$8" fmlaRange="meals" noThreeD="1" sel="1" val="0"/>
</file>

<file path=xl/ctrlProps/ctrlProp119.xml><?xml version="1.0" encoding="utf-8"?>
<formControlPr xmlns="http://schemas.microsoft.com/office/spreadsheetml/2009/9/main" objectType="Drop" dropStyle="combo" dx="31" fmlaLink="$A$9" fmlaRange="meals" noThreeD="1" sel="1" val="0"/>
</file>

<file path=xl/ctrlProps/ctrlProp120.xml><?xml version="1.0" encoding="utf-8"?>
<formControlPr xmlns="http://schemas.microsoft.com/office/spreadsheetml/2009/9/main" objectType="Drop" dropStyle="combo" dx="31" fmlaLink="$A$10" fmlaRange="meals" noThreeD="1" sel="1" val="0"/>
</file>

<file path=xl/ctrlProps/ctrlProp121.xml><?xml version="1.0" encoding="utf-8"?>
<formControlPr xmlns="http://schemas.microsoft.com/office/spreadsheetml/2009/9/main" objectType="Drop" dropStyle="combo" dx="31" fmlaLink="$A$11" fmlaRange="meals" noThreeD="1" sel="1" val="0"/>
</file>

<file path=xl/ctrlProps/ctrlProp122.xml><?xml version="1.0" encoding="utf-8"?>
<formControlPr xmlns="http://schemas.microsoft.com/office/spreadsheetml/2009/9/main" objectType="Drop" dropStyle="combo" dx="31" fmlaLink="$A$12" fmlaRange="meals" noThreeD="1" sel="1" val="0"/>
</file>

<file path=xl/ctrlProps/ctrlProp123.xml><?xml version="1.0" encoding="utf-8"?>
<formControlPr xmlns="http://schemas.microsoft.com/office/spreadsheetml/2009/9/main" objectType="Drop" dropStyle="combo" dx="31" fmlaLink="$A$13" fmlaRange="meals" noThreeD="1" sel="1" val="0"/>
</file>

<file path=xl/ctrlProps/ctrlProp124.xml><?xml version="1.0" encoding="utf-8"?>
<formControlPr xmlns="http://schemas.microsoft.com/office/spreadsheetml/2009/9/main" objectType="Drop" dropStyle="combo" dx="31" fmlaLink="$A$14" fmlaRange="meals" noThreeD="1" sel="1" val="0"/>
</file>

<file path=xl/ctrlProps/ctrlProp125.xml><?xml version="1.0" encoding="utf-8"?>
<formControlPr xmlns="http://schemas.microsoft.com/office/spreadsheetml/2009/9/main" objectType="Drop" dropStyle="combo" dx="31" fmlaLink="$A$15" fmlaRange="meals" noThreeD="1" sel="1" val="0"/>
</file>

<file path=xl/ctrlProps/ctrlProp126.xml><?xml version="1.0" encoding="utf-8"?>
<formControlPr xmlns="http://schemas.microsoft.com/office/spreadsheetml/2009/9/main" objectType="Drop" dropStyle="combo" dx="31" fmlaLink="$A$16" fmlaRange="meals" noThreeD="1" sel="1" val="0"/>
</file>

<file path=xl/ctrlProps/ctrlProp127.xml><?xml version="1.0" encoding="utf-8"?>
<formControlPr xmlns="http://schemas.microsoft.com/office/spreadsheetml/2009/9/main" objectType="Drop" dropStyle="combo" dx="31" fmlaLink="$A$17" fmlaRange="meals" noThreeD="1" sel="1" val="0"/>
</file>

<file path=xl/ctrlProps/ctrlProp128.xml><?xml version="1.0" encoding="utf-8"?>
<formControlPr xmlns="http://schemas.microsoft.com/office/spreadsheetml/2009/9/main" objectType="Drop" dropStyle="combo" dx="31" fmlaLink="$A$18" fmlaRange="meals" noThreeD="1" sel="1" val="0"/>
</file>

<file path=xl/ctrlProps/ctrlProp129.xml><?xml version="1.0" encoding="utf-8"?>
<formControlPr xmlns="http://schemas.microsoft.com/office/spreadsheetml/2009/9/main" objectType="Drop" dropStyle="combo" dx="31" fmlaLink="$A$19" fmlaRange="meals" noThreeD="1" sel="1" val="0"/>
</file>

<file path=xl/ctrlProps/ctrlProp130.xml><?xml version="1.0" encoding="utf-8"?>
<formControlPr xmlns="http://schemas.microsoft.com/office/spreadsheetml/2009/9/main" objectType="Drop" dropStyle="combo" dx="31" fmlaLink="$A$20" fmlaRange="meals" noThreeD="1" sel="1" val="0"/>
</file>

<file path=xl/ctrlProps/ctrlProp131.xml><?xml version="1.0" encoding="utf-8"?>
<formControlPr xmlns="http://schemas.microsoft.com/office/spreadsheetml/2009/9/main" objectType="Drop" dropStyle="combo" dx="31" fmlaLink="$A$21" fmlaRange="meals" noThreeD="1" sel="1" val="0"/>
</file>

<file path=xl/ctrlProps/ctrlProp132.xml><?xml version="1.0" encoding="utf-8"?>
<formControlPr xmlns="http://schemas.microsoft.com/office/spreadsheetml/2009/9/main" objectType="Drop" dropStyle="combo" dx="31" fmlaLink="$A$22" fmlaRange="meals" noThreeD="1" sel="1" val="0"/>
</file>

<file path=xl/ctrlProps/ctrlProp133.xml><?xml version="1.0" encoding="utf-8"?>
<formControlPr xmlns="http://schemas.microsoft.com/office/spreadsheetml/2009/9/main" objectType="Drop" dropStyle="combo" dx="31" fmlaLink="$A$23" fmlaRange="meals" noThreeD="1" sel="1" val="0"/>
</file>

<file path=xl/ctrlProps/ctrlProp134.xml><?xml version="1.0" encoding="utf-8"?>
<formControlPr xmlns="http://schemas.microsoft.com/office/spreadsheetml/2009/9/main" objectType="Drop" dropStyle="combo" dx="31" fmlaLink="$A$24" fmlaRange="meals" noThreeD="1" sel="1" val="0"/>
</file>

<file path=xl/ctrlProps/ctrlProp135.xml><?xml version="1.0" encoding="utf-8"?>
<formControlPr xmlns="http://schemas.microsoft.com/office/spreadsheetml/2009/9/main" objectType="Drop" dropStyle="combo" dx="31" fmlaLink="$A$25" fmlaRange="meals" noThreeD="1" sel="1" val="0"/>
</file>

<file path=xl/ctrlProps/ctrlProp136.xml><?xml version="1.0" encoding="utf-8"?>
<formControlPr xmlns="http://schemas.microsoft.com/office/spreadsheetml/2009/9/main" objectType="Drop" dropStyle="combo" dx="31" fmlaLink="$A$26" fmlaRange="meals" noThreeD="1" sel="1" val="0"/>
</file>

<file path=xl/ctrlProps/ctrlProp137.xml><?xml version="1.0" encoding="utf-8"?>
<formControlPr xmlns="http://schemas.microsoft.com/office/spreadsheetml/2009/9/main" objectType="CheckBox" fmlaLink="$U$5" lockText="1"/>
</file>

<file path=xl/ctrlProps/ctrlProp138.xml><?xml version="1.0" encoding="utf-8"?>
<formControlPr xmlns="http://schemas.microsoft.com/office/spreadsheetml/2009/9/main" objectType="CheckBox" fmlaLink="$U$6" lockText="1"/>
</file>

<file path=xl/ctrlProps/ctrlProp139.xml><?xml version="1.0" encoding="utf-8"?>
<formControlPr xmlns="http://schemas.microsoft.com/office/spreadsheetml/2009/9/main" objectType="CheckBox" fmlaLink="$U$7" lockText="1"/>
</file>

<file path=xl/ctrlProps/ctrlProp140.xml><?xml version="1.0" encoding="utf-8"?>
<formControlPr xmlns="http://schemas.microsoft.com/office/spreadsheetml/2009/9/main" objectType="CheckBox" fmlaLink="$U$8" lockText="1"/>
</file>

<file path=xl/ctrlProps/ctrlProp141.xml><?xml version="1.0" encoding="utf-8"?>
<formControlPr xmlns="http://schemas.microsoft.com/office/spreadsheetml/2009/9/main" objectType="CheckBox" fmlaLink="$U$9" lockText="1"/>
</file>

<file path=xl/ctrlProps/ctrlProp142.xml><?xml version="1.0" encoding="utf-8"?>
<formControlPr xmlns="http://schemas.microsoft.com/office/spreadsheetml/2009/9/main" objectType="Drop" dropStyle="combo" dx="31" fmlaLink="$T$13" fmlaRange="Cups" noThreeD="1" sel="1" val="0"/>
</file>

<file path=xl/ctrlProps/ctrlProp143.xml><?xml version="1.0" encoding="utf-8"?>
<formControlPr xmlns="http://schemas.microsoft.com/office/spreadsheetml/2009/9/main" objectType="Drop" dropStyle="combo" dx="31" fmlaLink="$T$14" fmlaRange="Cups" noThreeD="1" sel="1" val="0"/>
</file>

<file path=xl/ctrlProps/ctrlProp144.xml><?xml version="1.0" encoding="utf-8"?>
<formControlPr xmlns="http://schemas.microsoft.com/office/spreadsheetml/2009/9/main" objectType="Drop" dropStyle="combo" dx="31" fmlaLink="$T$15" fmlaRange="Cups" noThreeD="1" sel="1" val="0"/>
</file>

<file path=xl/ctrlProps/ctrlProp145.xml><?xml version="1.0" encoding="utf-8"?>
<formControlPr xmlns="http://schemas.microsoft.com/office/spreadsheetml/2009/9/main" objectType="Drop" dropStyle="combo" dx="31" fmlaLink="$T$16" fmlaRange="Cups" noThreeD="1" sel="1" val="0"/>
</file>

<file path=xl/ctrlProps/ctrlProp146.xml><?xml version="1.0" encoding="utf-8"?>
<formControlPr xmlns="http://schemas.microsoft.com/office/spreadsheetml/2009/9/main" objectType="Drop" dropStyle="combo" dx="31" fmlaLink="$T$17" fmlaRange="Cups" noThreeD="1" sel="1" val="0"/>
</file>

<file path=xl/ctrlProps/ctrlProp147.xml><?xml version="1.0" encoding="utf-8"?>
<formControlPr xmlns="http://schemas.microsoft.com/office/spreadsheetml/2009/9/main" objectType="Drop" dropStyle="combo" dx="31" fmlaLink="$A$7" fmlaRange="meals" noThreeD="1" sel="1" val="0"/>
</file>

<file path=xl/ctrlProps/ctrlProp148.xml><?xml version="1.0" encoding="utf-8"?>
<formControlPr xmlns="http://schemas.microsoft.com/office/spreadsheetml/2009/9/main" objectType="Drop" dropStyle="combo" dx="31" fmlaLink="$A$8" fmlaRange="meals" noThreeD="1" sel="1" val="0"/>
</file>

<file path=xl/ctrlProps/ctrlProp149.xml><?xml version="1.0" encoding="utf-8"?>
<formControlPr xmlns="http://schemas.microsoft.com/office/spreadsheetml/2009/9/main" objectType="Drop" dropStyle="combo" dx="31" fmlaLink="$A$9" fmlaRange="meals" noThreeD="1" sel="1" val="0"/>
</file>

<file path=xl/ctrlProps/ctrlProp150.xml><?xml version="1.0" encoding="utf-8"?>
<formControlPr xmlns="http://schemas.microsoft.com/office/spreadsheetml/2009/9/main" objectType="Drop" dropStyle="combo" dx="31" fmlaLink="$A$10" fmlaRange="meals" noThreeD="1" sel="1" val="0"/>
</file>

<file path=xl/ctrlProps/ctrlProp151.xml><?xml version="1.0" encoding="utf-8"?>
<formControlPr xmlns="http://schemas.microsoft.com/office/spreadsheetml/2009/9/main" objectType="Drop" dropStyle="combo" dx="31" fmlaLink="$A$11" fmlaRange="meals" noThreeD="1" sel="1" val="0"/>
</file>

<file path=xl/ctrlProps/ctrlProp152.xml><?xml version="1.0" encoding="utf-8"?>
<formControlPr xmlns="http://schemas.microsoft.com/office/spreadsheetml/2009/9/main" objectType="Drop" dropStyle="combo" dx="31" fmlaLink="$A$12" fmlaRange="meals" noThreeD="1" sel="1" val="0"/>
</file>

<file path=xl/ctrlProps/ctrlProp153.xml><?xml version="1.0" encoding="utf-8"?>
<formControlPr xmlns="http://schemas.microsoft.com/office/spreadsheetml/2009/9/main" objectType="Drop" dropStyle="combo" dx="31" fmlaLink="$A$13" fmlaRange="meals" noThreeD="1" sel="1" val="0"/>
</file>

<file path=xl/ctrlProps/ctrlProp154.xml><?xml version="1.0" encoding="utf-8"?>
<formControlPr xmlns="http://schemas.microsoft.com/office/spreadsheetml/2009/9/main" objectType="Drop" dropStyle="combo" dx="31" fmlaLink="$A$14" fmlaRange="meals" noThreeD="1" sel="1" val="0"/>
</file>

<file path=xl/ctrlProps/ctrlProp155.xml><?xml version="1.0" encoding="utf-8"?>
<formControlPr xmlns="http://schemas.microsoft.com/office/spreadsheetml/2009/9/main" objectType="Drop" dropStyle="combo" dx="31" fmlaLink="$A$15" fmlaRange="meals" noThreeD="1" sel="1" val="0"/>
</file>

<file path=xl/ctrlProps/ctrlProp156.xml><?xml version="1.0" encoding="utf-8"?>
<formControlPr xmlns="http://schemas.microsoft.com/office/spreadsheetml/2009/9/main" objectType="Drop" dropStyle="combo" dx="31" fmlaLink="$A$16" fmlaRange="meals" noThreeD="1" sel="1" val="0"/>
</file>

<file path=xl/ctrlProps/ctrlProp157.xml><?xml version="1.0" encoding="utf-8"?>
<formControlPr xmlns="http://schemas.microsoft.com/office/spreadsheetml/2009/9/main" objectType="Drop" dropStyle="combo" dx="31" fmlaLink="$A$17" fmlaRange="meals" noThreeD="1" sel="1" val="0"/>
</file>

<file path=xl/ctrlProps/ctrlProp158.xml><?xml version="1.0" encoding="utf-8"?>
<formControlPr xmlns="http://schemas.microsoft.com/office/spreadsheetml/2009/9/main" objectType="Drop" dropStyle="combo" dx="31" fmlaLink="$A$18" fmlaRange="meals" noThreeD="1" sel="1" val="0"/>
</file>

<file path=xl/ctrlProps/ctrlProp159.xml><?xml version="1.0" encoding="utf-8"?>
<formControlPr xmlns="http://schemas.microsoft.com/office/spreadsheetml/2009/9/main" objectType="Drop" dropStyle="combo" dx="31" fmlaLink="$A$19" fmlaRange="meals" noThreeD="1" sel="1" val="0"/>
</file>

<file path=xl/ctrlProps/ctrlProp160.xml><?xml version="1.0" encoding="utf-8"?>
<formControlPr xmlns="http://schemas.microsoft.com/office/spreadsheetml/2009/9/main" objectType="Drop" dropStyle="combo" dx="31" fmlaLink="$A$20" fmlaRange="meals" noThreeD="1" sel="1" val="0"/>
</file>

<file path=xl/ctrlProps/ctrlProp161.xml><?xml version="1.0" encoding="utf-8"?>
<formControlPr xmlns="http://schemas.microsoft.com/office/spreadsheetml/2009/9/main" objectType="Drop" dropStyle="combo" dx="31" fmlaLink="$A$21" fmlaRange="meals" noThreeD="1" sel="1" val="0"/>
</file>

<file path=xl/ctrlProps/ctrlProp162.xml><?xml version="1.0" encoding="utf-8"?>
<formControlPr xmlns="http://schemas.microsoft.com/office/spreadsheetml/2009/9/main" objectType="Drop" dropStyle="combo" dx="31" fmlaLink="$A$22" fmlaRange="meals" noThreeD="1" sel="1" val="0"/>
</file>

<file path=xl/ctrlProps/ctrlProp163.xml><?xml version="1.0" encoding="utf-8"?>
<formControlPr xmlns="http://schemas.microsoft.com/office/spreadsheetml/2009/9/main" objectType="Drop" dropStyle="combo" dx="31" fmlaLink="$A$23" fmlaRange="meals" noThreeD="1" sel="1" val="0"/>
</file>

<file path=xl/ctrlProps/ctrlProp164.xml><?xml version="1.0" encoding="utf-8"?>
<formControlPr xmlns="http://schemas.microsoft.com/office/spreadsheetml/2009/9/main" objectType="Drop" dropStyle="combo" dx="31" fmlaLink="$A$24" fmlaRange="meals" noThreeD="1" sel="1" val="0"/>
</file>

<file path=xl/ctrlProps/ctrlProp165.xml><?xml version="1.0" encoding="utf-8"?>
<formControlPr xmlns="http://schemas.microsoft.com/office/spreadsheetml/2009/9/main" objectType="Drop" dropStyle="combo" dx="31" fmlaLink="$A$25" fmlaRange="meals" noThreeD="1" sel="1" val="0"/>
</file>

<file path=xl/ctrlProps/ctrlProp166.xml><?xml version="1.0" encoding="utf-8"?>
<formControlPr xmlns="http://schemas.microsoft.com/office/spreadsheetml/2009/9/main" objectType="Drop" dropStyle="combo" dx="31" fmlaLink="$A$26" fmlaRange="meals" noThreeD="1" sel="1" val="0"/>
</file>

<file path=xl/ctrlProps/ctrlProp167.xml><?xml version="1.0" encoding="utf-8"?>
<formControlPr xmlns="http://schemas.microsoft.com/office/spreadsheetml/2009/9/main" objectType="CheckBox" fmlaLink="$U$5" lockText="1"/>
</file>

<file path=xl/ctrlProps/ctrlProp168.xml><?xml version="1.0" encoding="utf-8"?>
<formControlPr xmlns="http://schemas.microsoft.com/office/spreadsheetml/2009/9/main" objectType="CheckBox" fmlaLink="$U$6" lockText="1"/>
</file>

<file path=xl/ctrlProps/ctrlProp169.xml><?xml version="1.0" encoding="utf-8"?>
<formControlPr xmlns="http://schemas.microsoft.com/office/spreadsheetml/2009/9/main" objectType="CheckBox" fmlaLink="$U$7" lockText="1"/>
</file>

<file path=xl/ctrlProps/ctrlProp170.xml><?xml version="1.0" encoding="utf-8"?>
<formControlPr xmlns="http://schemas.microsoft.com/office/spreadsheetml/2009/9/main" objectType="CheckBox" fmlaLink="$U$8" lockText="1"/>
</file>

<file path=xl/ctrlProps/ctrlProp171.xml><?xml version="1.0" encoding="utf-8"?>
<formControlPr xmlns="http://schemas.microsoft.com/office/spreadsheetml/2009/9/main" objectType="CheckBox" fmlaLink="$U$9" lockText="1"/>
</file>

<file path=xl/ctrlProps/ctrlProp172.xml><?xml version="1.0" encoding="utf-8"?>
<formControlPr xmlns="http://schemas.microsoft.com/office/spreadsheetml/2009/9/main" objectType="Drop" dropStyle="combo" dx="31" fmlaLink="$T$13" fmlaRange="Cups" noThreeD="1" sel="1" val="0"/>
</file>

<file path=xl/ctrlProps/ctrlProp173.xml><?xml version="1.0" encoding="utf-8"?>
<formControlPr xmlns="http://schemas.microsoft.com/office/spreadsheetml/2009/9/main" objectType="Drop" dropStyle="combo" dx="31" fmlaLink="$T$14" fmlaRange="Cups" noThreeD="1" sel="1" val="0"/>
</file>

<file path=xl/ctrlProps/ctrlProp174.xml><?xml version="1.0" encoding="utf-8"?>
<formControlPr xmlns="http://schemas.microsoft.com/office/spreadsheetml/2009/9/main" objectType="Drop" dropStyle="combo" dx="31" fmlaLink="$T$15" fmlaRange="Cups" noThreeD="1" sel="1" val="0"/>
</file>

<file path=xl/ctrlProps/ctrlProp175.xml><?xml version="1.0" encoding="utf-8"?>
<formControlPr xmlns="http://schemas.microsoft.com/office/spreadsheetml/2009/9/main" objectType="Drop" dropStyle="combo" dx="31" fmlaLink="$T$16" fmlaRange="Cups" noThreeD="1" sel="1" val="0"/>
</file>

<file path=xl/ctrlProps/ctrlProp176.xml><?xml version="1.0" encoding="utf-8"?>
<formControlPr xmlns="http://schemas.microsoft.com/office/spreadsheetml/2009/9/main" objectType="Drop" dropStyle="combo" dx="31" fmlaLink="$T$17" fmlaRange="Cups" noThreeD="1" sel="1" val="0"/>
</file>

<file path=xl/ctrlProps/ctrlProp177.xml><?xml version="1.0" encoding="utf-8"?>
<formControlPr xmlns="http://schemas.microsoft.com/office/spreadsheetml/2009/9/main" objectType="Drop" dropStyle="combo" dx="31" fmlaLink="$A$7" fmlaRange="meals" noThreeD="1" sel="1" val="0"/>
</file>

<file path=xl/ctrlProps/ctrlProp178.xml><?xml version="1.0" encoding="utf-8"?>
<formControlPr xmlns="http://schemas.microsoft.com/office/spreadsheetml/2009/9/main" objectType="Drop" dropStyle="combo" dx="31" fmlaLink="$A$8" fmlaRange="meals" noThreeD="1" sel="1" val="0"/>
</file>

<file path=xl/ctrlProps/ctrlProp179.xml><?xml version="1.0" encoding="utf-8"?>
<formControlPr xmlns="http://schemas.microsoft.com/office/spreadsheetml/2009/9/main" objectType="Drop" dropStyle="combo" dx="31" fmlaLink="$A$9" fmlaRange="meals" noThreeD="1" sel="1" val="0"/>
</file>

<file path=xl/ctrlProps/ctrlProp180.xml><?xml version="1.0" encoding="utf-8"?>
<formControlPr xmlns="http://schemas.microsoft.com/office/spreadsheetml/2009/9/main" objectType="Drop" dropStyle="combo" dx="31" fmlaLink="$A$10" fmlaRange="meals" noThreeD="1" sel="1" val="0"/>
</file>

<file path=xl/ctrlProps/ctrlProp181.xml><?xml version="1.0" encoding="utf-8"?>
<formControlPr xmlns="http://schemas.microsoft.com/office/spreadsheetml/2009/9/main" objectType="Drop" dropStyle="combo" dx="31" fmlaLink="$A$11" fmlaRange="meals" noThreeD="1" sel="1" val="0"/>
</file>

<file path=xl/ctrlProps/ctrlProp182.xml><?xml version="1.0" encoding="utf-8"?>
<formControlPr xmlns="http://schemas.microsoft.com/office/spreadsheetml/2009/9/main" objectType="Drop" dropStyle="combo" dx="31" fmlaLink="$A$12" fmlaRange="meals" noThreeD="1" sel="1" val="0"/>
</file>

<file path=xl/ctrlProps/ctrlProp183.xml><?xml version="1.0" encoding="utf-8"?>
<formControlPr xmlns="http://schemas.microsoft.com/office/spreadsheetml/2009/9/main" objectType="Drop" dropStyle="combo" dx="31" fmlaLink="$A$13" fmlaRange="meals" noThreeD="1" sel="1" val="0"/>
</file>

<file path=xl/ctrlProps/ctrlProp184.xml><?xml version="1.0" encoding="utf-8"?>
<formControlPr xmlns="http://schemas.microsoft.com/office/spreadsheetml/2009/9/main" objectType="Drop" dropStyle="combo" dx="31" fmlaLink="$A$14" fmlaRange="meals" noThreeD="1" sel="1" val="0"/>
</file>

<file path=xl/ctrlProps/ctrlProp185.xml><?xml version="1.0" encoding="utf-8"?>
<formControlPr xmlns="http://schemas.microsoft.com/office/spreadsheetml/2009/9/main" objectType="Drop" dropStyle="combo" dx="31" fmlaLink="$A$15" fmlaRange="meals" noThreeD="1" sel="1" val="0"/>
</file>

<file path=xl/ctrlProps/ctrlProp186.xml><?xml version="1.0" encoding="utf-8"?>
<formControlPr xmlns="http://schemas.microsoft.com/office/spreadsheetml/2009/9/main" objectType="Drop" dropStyle="combo" dx="31" fmlaLink="$A$16" fmlaRange="meals" noThreeD="1" sel="1" val="0"/>
</file>

<file path=xl/ctrlProps/ctrlProp187.xml><?xml version="1.0" encoding="utf-8"?>
<formControlPr xmlns="http://schemas.microsoft.com/office/spreadsheetml/2009/9/main" objectType="Drop" dropStyle="combo" dx="31" fmlaLink="$A$17" fmlaRange="meals" noThreeD="1" sel="1" val="0"/>
</file>

<file path=xl/ctrlProps/ctrlProp188.xml><?xml version="1.0" encoding="utf-8"?>
<formControlPr xmlns="http://schemas.microsoft.com/office/spreadsheetml/2009/9/main" objectType="Drop" dropStyle="combo" dx="31" fmlaLink="$A$18" fmlaRange="meals" noThreeD="1" sel="1" val="0"/>
</file>

<file path=xl/ctrlProps/ctrlProp189.xml><?xml version="1.0" encoding="utf-8"?>
<formControlPr xmlns="http://schemas.microsoft.com/office/spreadsheetml/2009/9/main" objectType="Drop" dropStyle="combo" dx="31" fmlaLink="$A$19" fmlaRange="meals" noThreeD="1" sel="1" val="0"/>
</file>

<file path=xl/ctrlProps/ctrlProp190.xml><?xml version="1.0" encoding="utf-8"?>
<formControlPr xmlns="http://schemas.microsoft.com/office/spreadsheetml/2009/9/main" objectType="Drop" dropStyle="combo" dx="31" fmlaLink="$A$20" fmlaRange="meals" noThreeD="1" sel="1" val="0"/>
</file>

<file path=xl/ctrlProps/ctrlProp191.xml><?xml version="1.0" encoding="utf-8"?>
<formControlPr xmlns="http://schemas.microsoft.com/office/spreadsheetml/2009/9/main" objectType="Drop" dropStyle="combo" dx="31" fmlaLink="$A$21" fmlaRange="meals" noThreeD="1" sel="1" val="0"/>
</file>

<file path=xl/ctrlProps/ctrlProp192.xml><?xml version="1.0" encoding="utf-8"?>
<formControlPr xmlns="http://schemas.microsoft.com/office/spreadsheetml/2009/9/main" objectType="Drop" dropStyle="combo" dx="31" fmlaLink="$A$22" fmlaRange="meals" noThreeD="1" sel="1" val="0"/>
</file>

<file path=xl/ctrlProps/ctrlProp193.xml><?xml version="1.0" encoding="utf-8"?>
<formControlPr xmlns="http://schemas.microsoft.com/office/spreadsheetml/2009/9/main" objectType="Drop" dropStyle="combo" dx="31" fmlaLink="$A$23" fmlaRange="meals" noThreeD="1" sel="1" val="0"/>
</file>

<file path=xl/ctrlProps/ctrlProp194.xml><?xml version="1.0" encoding="utf-8"?>
<formControlPr xmlns="http://schemas.microsoft.com/office/spreadsheetml/2009/9/main" objectType="Drop" dropStyle="combo" dx="31" fmlaLink="$A$24" fmlaRange="meals" noThreeD="1" sel="1" val="0"/>
</file>

<file path=xl/ctrlProps/ctrlProp195.xml><?xml version="1.0" encoding="utf-8"?>
<formControlPr xmlns="http://schemas.microsoft.com/office/spreadsheetml/2009/9/main" objectType="Drop" dropStyle="combo" dx="31" fmlaLink="$A$25" fmlaRange="meals" noThreeD="1" sel="1" val="0"/>
</file>

<file path=xl/ctrlProps/ctrlProp196.xml><?xml version="1.0" encoding="utf-8"?>
<formControlPr xmlns="http://schemas.microsoft.com/office/spreadsheetml/2009/9/main" objectType="Drop" dropStyle="combo" dx="31" fmlaLink="$A$26" fmlaRange="meals" noThreeD="1" sel="1" val="0"/>
</file>

<file path=xl/ctrlProps/ctrlProp197.xml><?xml version="1.0" encoding="utf-8"?>
<formControlPr xmlns="http://schemas.microsoft.com/office/spreadsheetml/2009/9/main" objectType="CheckBox" fmlaLink="$U$5" lockText="1"/>
</file>

<file path=xl/ctrlProps/ctrlProp198.xml><?xml version="1.0" encoding="utf-8"?>
<formControlPr xmlns="http://schemas.microsoft.com/office/spreadsheetml/2009/9/main" objectType="CheckBox" fmlaLink="$U$6" lockText="1"/>
</file>

<file path=xl/ctrlProps/ctrlProp199.xml><?xml version="1.0" encoding="utf-8"?>
<formControlPr xmlns="http://schemas.microsoft.com/office/spreadsheetml/2009/9/main" objectType="CheckBox" fmlaLink="$U$7" lockText="1"/>
</file>

<file path=xl/ctrlProps/ctrlProp200.xml><?xml version="1.0" encoding="utf-8"?>
<formControlPr xmlns="http://schemas.microsoft.com/office/spreadsheetml/2009/9/main" objectType="CheckBox" fmlaLink="$U$8" lockText="1"/>
</file>

<file path=xl/ctrlProps/ctrlProp201.xml><?xml version="1.0" encoding="utf-8"?>
<formControlPr xmlns="http://schemas.microsoft.com/office/spreadsheetml/2009/9/main" objectType="CheckBox" fmlaLink="$U$9" lockText="1"/>
</file>

<file path=xl/ctrlProps/ctrlProp202.xml><?xml version="1.0" encoding="utf-8"?>
<formControlPr xmlns="http://schemas.microsoft.com/office/spreadsheetml/2009/9/main" objectType="Drop" dropStyle="combo" dx="31" fmlaLink="$T$13" fmlaRange="Cups" noThreeD="1" sel="1" val="0"/>
</file>

<file path=xl/ctrlProps/ctrlProp203.xml><?xml version="1.0" encoding="utf-8"?>
<formControlPr xmlns="http://schemas.microsoft.com/office/spreadsheetml/2009/9/main" objectType="Drop" dropStyle="combo" dx="31" fmlaLink="$T$14" fmlaRange="Cups" noThreeD="1" sel="1" val="0"/>
</file>

<file path=xl/ctrlProps/ctrlProp204.xml><?xml version="1.0" encoding="utf-8"?>
<formControlPr xmlns="http://schemas.microsoft.com/office/spreadsheetml/2009/9/main" objectType="Drop" dropStyle="combo" dx="31" fmlaLink="$T$15" fmlaRange="Cups" noThreeD="1" sel="1" val="0"/>
</file>

<file path=xl/ctrlProps/ctrlProp205.xml><?xml version="1.0" encoding="utf-8"?>
<formControlPr xmlns="http://schemas.microsoft.com/office/spreadsheetml/2009/9/main" objectType="Drop" dropStyle="combo" dx="31" fmlaLink="$T$16" fmlaRange="Cups" noThreeD="1" sel="1" val="0"/>
</file>

<file path=xl/ctrlProps/ctrlProp206.xml><?xml version="1.0" encoding="utf-8"?>
<formControlPr xmlns="http://schemas.microsoft.com/office/spreadsheetml/2009/9/main" objectType="Drop" dropStyle="combo" dx="31" fmlaLink="$T$17" fmlaRange="Cups" noThreeD="1" sel="1" val="0"/>
</file>

<file path=xl/ctrlProps/ctrlProp207.xml><?xml version="1.0" encoding="utf-8"?>
<formControlPr xmlns="http://schemas.microsoft.com/office/spreadsheetml/2009/9/main" objectType="Drop" dropStyle="combo" dx="31" fmlaLink="$A$7" fmlaRange="meals" noThreeD="1" sel="1" val="0"/>
</file>

<file path=xl/ctrlProps/ctrlProp208.xml><?xml version="1.0" encoding="utf-8"?>
<formControlPr xmlns="http://schemas.microsoft.com/office/spreadsheetml/2009/9/main" objectType="Drop" dropStyle="combo" dx="31" fmlaLink="$A$8" fmlaRange="meals" noThreeD="1" sel="1" val="0"/>
</file>

<file path=xl/ctrlProps/ctrlProp209.xml><?xml version="1.0" encoding="utf-8"?>
<formControlPr xmlns="http://schemas.microsoft.com/office/spreadsheetml/2009/9/main" objectType="Drop" dropStyle="combo" dx="31" fmlaLink="$A$9" fmlaRange="meals" noThreeD="1" sel="1" val="0"/>
</file>

<file path=xl/ctrlProps/ctrlProp210.xml><?xml version="1.0" encoding="utf-8"?>
<formControlPr xmlns="http://schemas.microsoft.com/office/spreadsheetml/2009/9/main" objectType="Drop" dropStyle="combo" dx="31" fmlaLink="$A$10" fmlaRange="meals" noThreeD="1" sel="1" val="0"/>
</file>

<file path=xl/ctrlProps/ctrlProp211.xml><?xml version="1.0" encoding="utf-8"?>
<formControlPr xmlns="http://schemas.microsoft.com/office/spreadsheetml/2009/9/main" objectType="Drop" dropStyle="combo" dx="31" fmlaLink="$A$11" fmlaRange="meals" noThreeD="1" sel="1" val="0"/>
</file>

<file path=xl/ctrlProps/ctrlProp212.xml><?xml version="1.0" encoding="utf-8"?>
<formControlPr xmlns="http://schemas.microsoft.com/office/spreadsheetml/2009/9/main" objectType="Drop" dropStyle="combo" dx="31" fmlaLink="$A$12" fmlaRange="meals" noThreeD="1" sel="1" val="0"/>
</file>

<file path=xl/ctrlProps/ctrlProp213.xml><?xml version="1.0" encoding="utf-8"?>
<formControlPr xmlns="http://schemas.microsoft.com/office/spreadsheetml/2009/9/main" objectType="Drop" dropStyle="combo" dx="31" fmlaLink="$A$13" fmlaRange="meals" noThreeD="1" sel="1" val="0"/>
</file>

<file path=xl/ctrlProps/ctrlProp214.xml><?xml version="1.0" encoding="utf-8"?>
<formControlPr xmlns="http://schemas.microsoft.com/office/spreadsheetml/2009/9/main" objectType="Drop" dropStyle="combo" dx="31" fmlaLink="$A$14" fmlaRange="meals" noThreeD="1" sel="1" val="0"/>
</file>

<file path=xl/ctrlProps/ctrlProp215.xml><?xml version="1.0" encoding="utf-8"?>
<formControlPr xmlns="http://schemas.microsoft.com/office/spreadsheetml/2009/9/main" objectType="Drop" dropStyle="combo" dx="31" fmlaLink="$A$15" fmlaRange="meals" noThreeD="1" sel="1" val="0"/>
</file>

<file path=xl/ctrlProps/ctrlProp216.xml><?xml version="1.0" encoding="utf-8"?>
<formControlPr xmlns="http://schemas.microsoft.com/office/spreadsheetml/2009/9/main" objectType="Drop" dropStyle="combo" dx="31" fmlaLink="$A$16" fmlaRange="meals" noThreeD="1" sel="1" val="0"/>
</file>

<file path=xl/ctrlProps/ctrlProp217.xml><?xml version="1.0" encoding="utf-8"?>
<formControlPr xmlns="http://schemas.microsoft.com/office/spreadsheetml/2009/9/main" objectType="Drop" dropStyle="combo" dx="31" fmlaLink="$A$17" fmlaRange="meals" noThreeD="1" sel="1" val="0"/>
</file>

<file path=xl/ctrlProps/ctrlProp218.xml><?xml version="1.0" encoding="utf-8"?>
<formControlPr xmlns="http://schemas.microsoft.com/office/spreadsheetml/2009/9/main" objectType="Drop" dropStyle="combo" dx="31" fmlaLink="$A$18" fmlaRange="meals" noThreeD="1" sel="1" val="0"/>
</file>

<file path=xl/ctrlProps/ctrlProp219.xml><?xml version="1.0" encoding="utf-8"?>
<formControlPr xmlns="http://schemas.microsoft.com/office/spreadsheetml/2009/9/main" objectType="Drop" dropStyle="combo" dx="31" fmlaLink="$A$19" fmlaRange="meals" noThreeD="1" sel="1" val="0"/>
</file>

<file path=xl/ctrlProps/ctrlProp220.xml><?xml version="1.0" encoding="utf-8"?>
<formControlPr xmlns="http://schemas.microsoft.com/office/spreadsheetml/2009/9/main" objectType="Drop" dropStyle="combo" dx="31" fmlaLink="$A$20" fmlaRange="meals" noThreeD="1" sel="1" val="0"/>
</file>

<file path=xl/ctrlProps/ctrlProp221.xml><?xml version="1.0" encoding="utf-8"?>
<formControlPr xmlns="http://schemas.microsoft.com/office/spreadsheetml/2009/9/main" objectType="Drop" dropStyle="combo" dx="31" fmlaLink="$A$21" fmlaRange="meals" noThreeD="1" sel="1" val="0"/>
</file>

<file path=xl/ctrlProps/ctrlProp222.xml><?xml version="1.0" encoding="utf-8"?>
<formControlPr xmlns="http://schemas.microsoft.com/office/spreadsheetml/2009/9/main" objectType="Drop" dropStyle="combo" dx="31" fmlaLink="$A$22" fmlaRange="meals" noThreeD="1" sel="1" val="0"/>
</file>

<file path=xl/ctrlProps/ctrlProp223.xml><?xml version="1.0" encoding="utf-8"?>
<formControlPr xmlns="http://schemas.microsoft.com/office/spreadsheetml/2009/9/main" objectType="Drop" dropStyle="combo" dx="31" fmlaLink="$A$23" fmlaRange="meals" noThreeD="1" sel="1" val="0"/>
</file>

<file path=xl/ctrlProps/ctrlProp224.xml><?xml version="1.0" encoding="utf-8"?>
<formControlPr xmlns="http://schemas.microsoft.com/office/spreadsheetml/2009/9/main" objectType="Drop" dropStyle="combo" dx="31" fmlaLink="$A$24" fmlaRange="meals" noThreeD="1" sel="1" val="0"/>
</file>

<file path=xl/ctrlProps/ctrlProp225.xml><?xml version="1.0" encoding="utf-8"?>
<formControlPr xmlns="http://schemas.microsoft.com/office/spreadsheetml/2009/9/main" objectType="Drop" dropStyle="combo" dx="31" fmlaLink="$A$25" fmlaRange="meals" noThreeD="1" sel="1" val="0"/>
</file>

<file path=xl/ctrlProps/ctrlProp226.xml><?xml version="1.0" encoding="utf-8"?>
<formControlPr xmlns="http://schemas.microsoft.com/office/spreadsheetml/2009/9/main" objectType="Drop" dropStyle="combo" dx="31" fmlaLink="$A$26" fmlaRange="meals" noThreeD="1" sel="1" val="0"/>
</file>

<file path=xl/ctrlProps/ctrlProp227.xml><?xml version="1.0" encoding="utf-8"?>
<formControlPr xmlns="http://schemas.microsoft.com/office/spreadsheetml/2009/9/main" objectType="CheckBox" fmlaLink="$U$5" lockText="1"/>
</file>

<file path=xl/ctrlProps/ctrlProp228.xml><?xml version="1.0" encoding="utf-8"?>
<formControlPr xmlns="http://schemas.microsoft.com/office/spreadsheetml/2009/9/main" objectType="CheckBox" fmlaLink="$U$6" lockText="1"/>
</file>

<file path=xl/ctrlProps/ctrlProp229.xml><?xml version="1.0" encoding="utf-8"?>
<formControlPr xmlns="http://schemas.microsoft.com/office/spreadsheetml/2009/9/main" objectType="CheckBox" fmlaLink="$U$7" lockText="1"/>
</file>

<file path=xl/ctrlProps/ctrlProp230.xml><?xml version="1.0" encoding="utf-8"?>
<formControlPr xmlns="http://schemas.microsoft.com/office/spreadsheetml/2009/9/main" objectType="CheckBox" fmlaLink="$U$8" lockText="1"/>
</file>

<file path=xl/ctrlProps/ctrlProp231.xml><?xml version="1.0" encoding="utf-8"?>
<formControlPr xmlns="http://schemas.microsoft.com/office/spreadsheetml/2009/9/main" objectType="CheckBox" fmlaLink="$U$9" lockText="1"/>
</file>

<file path=xl/ctrlProps/ctrlProp232.xml><?xml version="1.0" encoding="utf-8"?>
<formControlPr xmlns="http://schemas.microsoft.com/office/spreadsheetml/2009/9/main" objectType="Drop" dropStyle="combo" dx="31" fmlaLink="$T$13" fmlaRange="Cups" noThreeD="1" sel="1" val="0"/>
</file>

<file path=xl/ctrlProps/ctrlProp233.xml><?xml version="1.0" encoding="utf-8"?>
<formControlPr xmlns="http://schemas.microsoft.com/office/spreadsheetml/2009/9/main" objectType="Drop" dropStyle="combo" dx="31" fmlaLink="$T$14" fmlaRange="Cups" noThreeD="1" sel="1" val="0"/>
</file>

<file path=xl/ctrlProps/ctrlProp234.xml><?xml version="1.0" encoding="utf-8"?>
<formControlPr xmlns="http://schemas.microsoft.com/office/spreadsheetml/2009/9/main" objectType="Drop" dropStyle="combo" dx="31" fmlaLink="$T$15" fmlaRange="Cups" noThreeD="1" sel="1" val="0"/>
</file>

<file path=xl/ctrlProps/ctrlProp235.xml><?xml version="1.0" encoding="utf-8"?>
<formControlPr xmlns="http://schemas.microsoft.com/office/spreadsheetml/2009/9/main" objectType="Drop" dropStyle="combo" dx="31" fmlaLink="$T$16" fmlaRange="Cups" noThreeD="1" sel="1" val="0"/>
</file>

<file path=xl/ctrlProps/ctrlProp236.xml><?xml version="1.0" encoding="utf-8"?>
<formControlPr xmlns="http://schemas.microsoft.com/office/spreadsheetml/2009/9/main" objectType="Drop" dropStyle="combo" dx="31" fmlaLink="$T$17" fmlaRange="Cups" noThreeD="1" sel="1" val="0"/>
</file>

<file path=xl/ctrlProps/ctrlProp237.xml><?xml version="1.0" encoding="utf-8"?>
<formControlPr xmlns="http://schemas.microsoft.com/office/spreadsheetml/2009/9/main" objectType="Drop" dropStyle="combo" dx="31" fmlaLink="$A$7" fmlaRange="meals" noThreeD="1" sel="1" val="0"/>
</file>

<file path=xl/ctrlProps/ctrlProp238.xml><?xml version="1.0" encoding="utf-8"?>
<formControlPr xmlns="http://schemas.microsoft.com/office/spreadsheetml/2009/9/main" objectType="Drop" dropStyle="combo" dx="31" fmlaLink="$A$8" fmlaRange="meals" noThreeD="1" sel="1" val="0"/>
</file>

<file path=xl/ctrlProps/ctrlProp239.xml><?xml version="1.0" encoding="utf-8"?>
<formControlPr xmlns="http://schemas.microsoft.com/office/spreadsheetml/2009/9/main" objectType="Drop" dropStyle="combo" dx="31" fmlaLink="$A$9" fmlaRange="meals" noThreeD="1" sel="1" val="0"/>
</file>

<file path=xl/ctrlProps/ctrlProp240.xml><?xml version="1.0" encoding="utf-8"?>
<formControlPr xmlns="http://schemas.microsoft.com/office/spreadsheetml/2009/9/main" objectType="Drop" dropStyle="combo" dx="31" fmlaLink="$A$10" fmlaRange="meals" noThreeD="1" sel="1" val="0"/>
</file>

<file path=xl/ctrlProps/ctrlProp241.xml><?xml version="1.0" encoding="utf-8"?>
<formControlPr xmlns="http://schemas.microsoft.com/office/spreadsheetml/2009/9/main" objectType="Drop" dropStyle="combo" dx="31" fmlaLink="$A$11" fmlaRange="meals" noThreeD="1" sel="1" val="0"/>
</file>

<file path=xl/ctrlProps/ctrlProp242.xml><?xml version="1.0" encoding="utf-8"?>
<formControlPr xmlns="http://schemas.microsoft.com/office/spreadsheetml/2009/9/main" objectType="Drop" dropStyle="combo" dx="31" fmlaLink="$A$12" fmlaRange="meals" noThreeD="1" sel="1" val="0"/>
</file>

<file path=xl/ctrlProps/ctrlProp243.xml><?xml version="1.0" encoding="utf-8"?>
<formControlPr xmlns="http://schemas.microsoft.com/office/spreadsheetml/2009/9/main" objectType="Drop" dropStyle="combo" dx="31" fmlaLink="$A$13" fmlaRange="meals" noThreeD="1" sel="1" val="0"/>
</file>

<file path=xl/ctrlProps/ctrlProp244.xml><?xml version="1.0" encoding="utf-8"?>
<formControlPr xmlns="http://schemas.microsoft.com/office/spreadsheetml/2009/9/main" objectType="Drop" dropStyle="combo" dx="31" fmlaLink="$A$14" fmlaRange="meals" noThreeD="1" sel="1" val="0"/>
</file>

<file path=xl/ctrlProps/ctrlProp245.xml><?xml version="1.0" encoding="utf-8"?>
<formControlPr xmlns="http://schemas.microsoft.com/office/spreadsheetml/2009/9/main" objectType="Drop" dropStyle="combo" dx="31" fmlaLink="$A$15" fmlaRange="meals" noThreeD="1" sel="1" val="0"/>
</file>

<file path=xl/ctrlProps/ctrlProp246.xml><?xml version="1.0" encoding="utf-8"?>
<formControlPr xmlns="http://schemas.microsoft.com/office/spreadsheetml/2009/9/main" objectType="Drop" dropStyle="combo" dx="31" fmlaLink="$A$16" fmlaRange="meals" noThreeD="1" sel="1" val="0"/>
</file>

<file path=xl/ctrlProps/ctrlProp247.xml><?xml version="1.0" encoding="utf-8"?>
<formControlPr xmlns="http://schemas.microsoft.com/office/spreadsheetml/2009/9/main" objectType="Drop" dropStyle="combo" dx="31" fmlaLink="$A$17" fmlaRange="meals" noThreeD="1" sel="1" val="0"/>
</file>

<file path=xl/ctrlProps/ctrlProp248.xml><?xml version="1.0" encoding="utf-8"?>
<formControlPr xmlns="http://schemas.microsoft.com/office/spreadsheetml/2009/9/main" objectType="Drop" dropStyle="combo" dx="31" fmlaLink="$A$18" fmlaRange="meals" noThreeD="1" sel="1" val="0"/>
</file>

<file path=xl/ctrlProps/ctrlProp249.xml><?xml version="1.0" encoding="utf-8"?>
<formControlPr xmlns="http://schemas.microsoft.com/office/spreadsheetml/2009/9/main" objectType="Drop" dropStyle="combo" dx="31" fmlaLink="$A$19" fmlaRange="meals" noThreeD="1" sel="1" val="0"/>
</file>

<file path=xl/ctrlProps/ctrlProp250.xml><?xml version="1.0" encoding="utf-8"?>
<formControlPr xmlns="http://schemas.microsoft.com/office/spreadsheetml/2009/9/main" objectType="Drop" dropStyle="combo" dx="31" fmlaLink="$A$20" fmlaRange="meals" noThreeD="1" sel="1" val="0"/>
</file>

<file path=xl/ctrlProps/ctrlProp251.xml><?xml version="1.0" encoding="utf-8"?>
<formControlPr xmlns="http://schemas.microsoft.com/office/spreadsheetml/2009/9/main" objectType="Drop" dropStyle="combo" dx="31" fmlaLink="$A$21" fmlaRange="meals" noThreeD="1" sel="1" val="0"/>
</file>

<file path=xl/ctrlProps/ctrlProp252.xml><?xml version="1.0" encoding="utf-8"?>
<formControlPr xmlns="http://schemas.microsoft.com/office/spreadsheetml/2009/9/main" objectType="Drop" dropStyle="combo" dx="31" fmlaLink="$A$22" fmlaRange="meals" noThreeD="1" sel="1" val="0"/>
</file>

<file path=xl/ctrlProps/ctrlProp253.xml><?xml version="1.0" encoding="utf-8"?>
<formControlPr xmlns="http://schemas.microsoft.com/office/spreadsheetml/2009/9/main" objectType="Drop" dropStyle="combo" dx="31" fmlaLink="$A$23" fmlaRange="meals" noThreeD="1" sel="1" val="0"/>
</file>

<file path=xl/ctrlProps/ctrlProp254.xml><?xml version="1.0" encoding="utf-8"?>
<formControlPr xmlns="http://schemas.microsoft.com/office/spreadsheetml/2009/9/main" objectType="Drop" dropStyle="combo" dx="31" fmlaLink="$A$24" fmlaRange="meals" noThreeD="1" sel="1" val="0"/>
</file>

<file path=xl/ctrlProps/ctrlProp255.xml><?xml version="1.0" encoding="utf-8"?>
<formControlPr xmlns="http://schemas.microsoft.com/office/spreadsheetml/2009/9/main" objectType="Drop" dropStyle="combo" dx="31" fmlaLink="$A$25" fmlaRange="meals" noThreeD="1" sel="1" val="0"/>
</file>

<file path=xl/ctrlProps/ctrlProp256.xml><?xml version="1.0" encoding="utf-8"?>
<formControlPr xmlns="http://schemas.microsoft.com/office/spreadsheetml/2009/9/main" objectType="Drop" dropStyle="combo" dx="31" fmlaLink="$A$26" fmlaRange="meals" noThreeD="1" sel="1" val="0"/>
</file>

<file path=xl/ctrlProps/ctrlProp257.xml><?xml version="1.0" encoding="utf-8"?>
<formControlPr xmlns="http://schemas.microsoft.com/office/spreadsheetml/2009/9/main" objectType="CheckBox" fmlaLink="$U$5" lockText="1"/>
</file>

<file path=xl/ctrlProps/ctrlProp258.xml><?xml version="1.0" encoding="utf-8"?>
<formControlPr xmlns="http://schemas.microsoft.com/office/spreadsheetml/2009/9/main" objectType="CheckBox" fmlaLink="$U$6" lockText="1"/>
</file>

<file path=xl/ctrlProps/ctrlProp259.xml><?xml version="1.0" encoding="utf-8"?>
<formControlPr xmlns="http://schemas.microsoft.com/office/spreadsheetml/2009/9/main" objectType="CheckBox" fmlaLink="$U$7" lockText="1"/>
</file>

<file path=xl/ctrlProps/ctrlProp260.xml><?xml version="1.0" encoding="utf-8"?>
<formControlPr xmlns="http://schemas.microsoft.com/office/spreadsheetml/2009/9/main" objectType="CheckBox" fmlaLink="$U$8" lockText="1"/>
</file>

<file path=xl/ctrlProps/ctrlProp261.xml><?xml version="1.0" encoding="utf-8"?>
<formControlPr xmlns="http://schemas.microsoft.com/office/spreadsheetml/2009/9/main" objectType="CheckBox" fmlaLink="$U$9" lockText="1"/>
</file>

<file path=xl/ctrlProps/ctrlProp262.xml><?xml version="1.0" encoding="utf-8"?>
<formControlPr xmlns="http://schemas.microsoft.com/office/spreadsheetml/2009/9/main" objectType="Drop" dropStyle="combo" dx="31" fmlaLink="$T$13" fmlaRange="Cups" noThreeD="1" sel="1" val="0"/>
</file>

<file path=xl/ctrlProps/ctrlProp263.xml><?xml version="1.0" encoding="utf-8"?>
<formControlPr xmlns="http://schemas.microsoft.com/office/spreadsheetml/2009/9/main" objectType="Drop" dropStyle="combo" dx="31" fmlaLink="$T$14" fmlaRange="Cups" noThreeD="1" sel="1" val="0"/>
</file>

<file path=xl/ctrlProps/ctrlProp264.xml><?xml version="1.0" encoding="utf-8"?>
<formControlPr xmlns="http://schemas.microsoft.com/office/spreadsheetml/2009/9/main" objectType="Drop" dropStyle="combo" dx="31" fmlaLink="$T$15" fmlaRange="Cups" noThreeD="1" sel="1" val="0"/>
</file>

<file path=xl/ctrlProps/ctrlProp265.xml><?xml version="1.0" encoding="utf-8"?>
<formControlPr xmlns="http://schemas.microsoft.com/office/spreadsheetml/2009/9/main" objectType="Drop" dropStyle="combo" dx="31" fmlaLink="$T$16" fmlaRange="Cups" noThreeD="1" sel="1" val="0"/>
</file>

<file path=xl/ctrlProps/ctrlProp266.xml><?xml version="1.0" encoding="utf-8"?>
<formControlPr xmlns="http://schemas.microsoft.com/office/spreadsheetml/2009/9/main" objectType="Drop" dropStyle="combo" dx="31" fmlaLink="$T$17" fmlaRange="Cups" noThreeD="1" sel="1" val="0"/>
</file>

<file path=xl/ctrlProps/ctrlProp267.xml><?xml version="1.0" encoding="utf-8"?>
<formControlPr xmlns="http://schemas.microsoft.com/office/spreadsheetml/2009/9/main" objectType="Drop" dropStyle="combo" dx="31" fmlaLink="$A$7" fmlaRange="meals" noThreeD="1" sel="1" val="0"/>
</file>

<file path=xl/ctrlProps/ctrlProp268.xml><?xml version="1.0" encoding="utf-8"?>
<formControlPr xmlns="http://schemas.microsoft.com/office/spreadsheetml/2009/9/main" objectType="Drop" dropStyle="combo" dx="31" fmlaLink="$A$8" fmlaRange="meals" noThreeD="1" sel="1" val="0"/>
</file>

<file path=xl/ctrlProps/ctrlProp269.xml><?xml version="1.0" encoding="utf-8"?>
<formControlPr xmlns="http://schemas.microsoft.com/office/spreadsheetml/2009/9/main" objectType="Drop" dropStyle="combo" dx="31" fmlaLink="$A$9" fmlaRange="meals" noThreeD="1" sel="1" val="0"/>
</file>

<file path=xl/ctrlProps/ctrlProp270.xml><?xml version="1.0" encoding="utf-8"?>
<formControlPr xmlns="http://schemas.microsoft.com/office/spreadsheetml/2009/9/main" objectType="Drop" dropStyle="combo" dx="31" fmlaLink="$A$10" fmlaRange="meals" noThreeD="1" sel="1" val="0"/>
</file>

<file path=xl/ctrlProps/ctrlProp271.xml><?xml version="1.0" encoding="utf-8"?>
<formControlPr xmlns="http://schemas.microsoft.com/office/spreadsheetml/2009/9/main" objectType="Drop" dropStyle="combo" dx="31" fmlaLink="$A$11" fmlaRange="meals" noThreeD="1" sel="1" val="0"/>
</file>

<file path=xl/ctrlProps/ctrlProp272.xml><?xml version="1.0" encoding="utf-8"?>
<formControlPr xmlns="http://schemas.microsoft.com/office/spreadsheetml/2009/9/main" objectType="Drop" dropStyle="combo" dx="31" fmlaLink="$A$12" fmlaRange="meals" noThreeD="1" sel="1" val="0"/>
</file>

<file path=xl/ctrlProps/ctrlProp273.xml><?xml version="1.0" encoding="utf-8"?>
<formControlPr xmlns="http://schemas.microsoft.com/office/spreadsheetml/2009/9/main" objectType="Drop" dropStyle="combo" dx="31" fmlaLink="$A$13" fmlaRange="meals" noThreeD="1" sel="1" val="0"/>
</file>

<file path=xl/ctrlProps/ctrlProp274.xml><?xml version="1.0" encoding="utf-8"?>
<formControlPr xmlns="http://schemas.microsoft.com/office/spreadsheetml/2009/9/main" objectType="Drop" dropStyle="combo" dx="31" fmlaLink="$A$14" fmlaRange="meals" noThreeD="1" sel="1" val="0"/>
</file>

<file path=xl/ctrlProps/ctrlProp275.xml><?xml version="1.0" encoding="utf-8"?>
<formControlPr xmlns="http://schemas.microsoft.com/office/spreadsheetml/2009/9/main" objectType="Drop" dropStyle="combo" dx="31" fmlaLink="$A$15" fmlaRange="meals" noThreeD="1" sel="1" val="0"/>
</file>

<file path=xl/ctrlProps/ctrlProp276.xml><?xml version="1.0" encoding="utf-8"?>
<formControlPr xmlns="http://schemas.microsoft.com/office/spreadsheetml/2009/9/main" objectType="Drop" dropStyle="combo" dx="31" fmlaLink="$A$16" fmlaRange="meals" noThreeD="1" sel="1" val="0"/>
</file>

<file path=xl/ctrlProps/ctrlProp277.xml><?xml version="1.0" encoding="utf-8"?>
<formControlPr xmlns="http://schemas.microsoft.com/office/spreadsheetml/2009/9/main" objectType="Drop" dropStyle="combo" dx="31" fmlaLink="$A$17" fmlaRange="meals" noThreeD="1" sel="1" val="0"/>
</file>

<file path=xl/ctrlProps/ctrlProp278.xml><?xml version="1.0" encoding="utf-8"?>
<formControlPr xmlns="http://schemas.microsoft.com/office/spreadsheetml/2009/9/main" objectType="Drop" dropStyle="combo" dx="31" fmlaLink="$A$18" fmlaRange="meals" noThreeD="1" sel="1" val="0"/>
</file>

<file path=xl/ctrlProps/ctrlProp279.xml><?xml version="1.0" encoding="utf-8"?>
<formControlPr xmlns="http://schemas.microsoft.com/office/spreadsheetml/2009/9/main" objectType="Drop" dropStyle="combo" dx="31" fmlaLink="$A$19" fmlaRange="meals" noThreeD="1" sel="1" val="0"/>
</file>

<file path=xl/ctrlProps/ctrlProp280.xml><?xml version="1.0" encoding="utf-8"?>
<formControlPr xmlns="http://schemas.microsoft.com/office/spreadsheetml/2009/9/main" objectType="Drop" dropStyle="combo" dx="31" fmlaLink="$A$20" fmlaRange="meals" noThreeD="1" sel="1" val="0"/>
</file>

<file path=xl/ctrlProps/ctrlProp281.xml><?xml version="1.0" encoding="utf-8"?>
<formControlPr xmlns="http://schemas.microsoft.com/office/spreadsheetml/2009/9/main" objectType="Drop" dropStyle="combo" dx="31" fmlaLink="$A$21" fmlaRange="meals" noThreeD="1" sel="1" val="0"/>
</file>

<file path=xl/ctrlProps/ctrlProp282.xml><?xml version="1.0" encoding="utf-8"?>
<formControlPr xmlns="http://schemas.microsoft.com/office/spreadsheetml/2009/9/main" objectType="Drop" dropStyle="combo" dx="31" fmlaLink="$A$22" fmlaRange="meals" noThreeD="1" sel="1" val="0"/>
</file>

<file path=xl/ctrlProps/ctrlProp283.xml><?xml version="1.0" encoding="utf-8"?>
<formControlPr xmlns="http://schemas.microsoft.com/office/spreadsheetml/2009/9/main" objectType="Drop" dropStyle="combo" dx="31" fmlaLink="$A$23" fmlaRange="meals" noThreeD="1" sel="1" val="0"/>
</file>

<file path=xl/ctrlProps/ctrlProp284.xml><?xml version="1.0" encoding="utf-8"?>
<formControlPr xmlns="http://schemas.microsoft.com/office/spreadsheetml/2009/9/main" objectType="Drop" dropStyle="combo" dx="31" fmlaLink="$A$24" fmlaRange="meals" noThreeD="1" sel="1" val="0"/>
</file>

<file path=xl/ctrlProps/ctrlProp285.xml><?xml version="1.0" encoding="utf-8"?>
<formControlPr xmlns="http://schemas.microsoft.com/office/spreadsheetml/2009/9/main" objectType="Drop" dropStyle="combo" dx="31" fmlaLink="$A$25" fmlaRange="meals" noThreeD="1" sel="1" val="0"/>
</file>

<file path=xl/ctrlProps/ctrlProp286.xml><?xml version="1.0" encoding="utf-8"?>
<formControlPr xmlns="http://schemas.microsoft.com/office/spreadsheetml/2009/9/main" objectType="Drop" dropStyle="combo" dx="31" fmlaLink="$A$26" fmlaRange="meals" noThreeD="1" sel="1" val="0"/>
</file>

<file path=xl/ctrlProps/ctrlProp287.xml><?xml version="1.0" encoding="utf-8"?>
<formControlPr xmlns="http://schemas.microsoft.com/office/spreadsheetml/2009/9/main" objectType="CheckBox" fmlaLink="$U$5" lockText="1"/>
</file>

<file path=xl/ctrlProps/ctrlProp288.xml><?xml version="1.0" encoding="utf-8"?>
<formControlPr xmlns="http://schemas.microsoft.com/office/spreadsheetml/2009/9/main" objectType="CheckBox" fmlaLink="$U$6" lockText="1"/>
</file>

<file path=xl/ctrlProps/ctrlProp289.xml><?xml version="1.0" encoding="utf-8"?>
<formControlPr xmlns="http://schemas.microsoft.com/office/spreadsheetml/2009/9/main" objectType="CheckBox" fmlaLink="$U$7" lockText="1"/>
</file>

<file path=xl/ctrlProps/ctrlProp290.xml><?xml version="1.0" encoding="utf-8"?>
<formControlPr xmlns="http://schemas.microsoft.com/office/spreadsheetml/2009/9/main" objectType="CheckBox" fmlaLink="$U$8" lockText="1"/>
</file>

<file path=xl/ctrlProps/ctrlProp291.xml><?xml version="1.0" encoding="utf-8"?>
<formControlPr xmlns="http://schemas.microsoft.com/office/spreadsheetml/2009/9/main" objectType="CheckBox" fmlaLink="$U$9" lockText="1"/>
</file>

<file path=xl/ctrlProps/ctrlProp292.xml><?xml version="1.0" encoding="utf-8"?>
<formControlPr xmlns="http://schemas.microsoft.com/office/spreadsheetml/2009/9/main" objectType="Drop" dropStyle="combo" dx="31" fmlaLink="$T$13" fmlaRange="Cups" noThreeD="1" sel="1" val="0"/>
</file>

<file path=xl/ctrlProps/ctrlProp293.xml><?xml version="1.0" encoding="utf-8"?>
<formControlPr xmlns="http://schemas.microsoft.com/office/spreadsheetml/2009/9/main" objectType="Drop" dropStyle="combo" dx="31" fmlaLink="$T$14" fmlaRange="Cups" noThreeD="1" sel="1" val="0"/>
</file>

<file path=xl/ctrlProps/ctrlProp294.xml><?xml version="1.0" encoding="utf-8"?>
<formControlPr xmlns="http://schemas.microsoft.com/office/spreadsheetml/2009/9/main" objectType="Drop" dropStyle="combo" dx="31" fmlaLink="$T$15" fmlaRange="Cups" noThreeD="1" sel="1" val="0"/>
</file>

<file path=xl/ctrlProps/ctrlProp295.xml><?xml version="1.0" encoding="utf-8"?>
<formControlPr xmlns="http://schemas.microsoft.com/office/spreadsheetml/2009/9/main" objectType="Drop" dropStyle="combo" dx="31" fmlaLink="$T$16" fmlaRange="Cups" noThreeD="1" sel="1" val="0"/>
</file>

<file path=xl/ctrlProps/ctrlProp296.xml><?xml version="1.0" encoding="utf-8"?>
<formControlPr xmlns="http://schemas.microsoft.com/office/spreadsheetml/2009/9/main" objectType="Drop" dropStyle="combo" dx="31" fmlaLink="$T$17" fmlaRange="Cups" noThreeD="1" sel="1" val="0"/>
</file>

<file path=xl/ctrlProps/ctrlProp297.xml><?xml version="1.0" encoding="utf-8"?>
<formControlPr xmlns="http://schemas.microsoft.com/office/spreadsheetml/2009/9/main" objectType="Drop" dropStyle="combo" dx="31" fmlaLink="$A$7" fmlaRange="meals" noThreeD="1" sel="1" val="0"/>
</file>

<file path=xl/ctrlProps/ctrlProp298.xml><?xml version="1.0" encoding="utf-8"?>
<formControlPr xmlns="http://schemas.microsoft.com/office/spreadsheetml/2009/9/main" objectType="Drop" dropStyle="combo" dx="31" fmlaLink="$A$8" fmlaRange="meals" noThreeD="1" sel="1" val="0"/>
</file>

<file path=xl/ctrlProps/ctrlProp299.xml><?xml version="1.0" encoding="utf-8"?>
<formControlPr xmlns="http://schemas.microsoft.com/office/spreadsheetml/2009/9/main" objectType="Drop" dropStyle="combo" dx="31" fmlaLink="$A$9" fmlaRange="meals" noThreeD="1" sel="1" val="0"/>
</file>

<file path=xl/ctrlProps/ctrlProp300.xml><?xml version="1.0" encoding="utf-8"?>
<formControlPr xmlns="http://schemas.microsoft.com/office/spreadsheetml/2009/9/main" objectType="Drop" dropStyle="combo" dx="31" fmlaLink="$A$10" fmlaRange="meals" noThreeD="1" sel="1" val="0"/>
</file>

<file path=xl/ctrlProps/ctrlProp301.xml><?xml version="1.0" encoding="utf-8"?>
<formControlPr xmlns="http://schemas.microsoft.com/office/spreadsheetml/2009/9/main" objectType="Drop" dropStyle="combo" dx="31" fmlaLink="$A$11" fmlaRange="meals" noThreeD="1" sel="1" val="0"/>
</file>

<file path=xl/ctrlProps/ctrlProp302.xml><?xml version="1.0" encoding="utf-8"?>
<formControlPr xmlns="http://schemas.microsoft.com/office/spreadsheetml/2009/9/main" objectType="Drop" dropStyle="combo" dx="31" fmlaLink="$A$12" fmlaRange="meals" noThreeD="1" sel="1" val="0"/>
</file>

<file path=xl/ctrlProps/ctrlProp303.xml><?xml version="1.0" encoding="utf-8"?>
<formControlPr xmlns="http://schemas.microsoft.com/office/spreadsheetml/2009/9/main" objectType="Drop" dropStyle="combo" dx="31" fmlaLink="$A$13" fmlaRange="meals" noThreeD="1" sel="1" val="0"/>
</file>

<file path=xl/ctrlProps/ctrlProp304.xml><?xml version="1.0" encoding="utf-8"?>
<formControlPr xmlns="http://schemas.microsoft.com/office/spreadsheetml/2009/9/main" objectType="Drop" dropStyle="combo" dx="31" fmlaLink="$A$14" fmlaRange="meals" noThreeD="1" sel="1" val="0"/>
</file>

<file path=xl/ctrlProps/ctrlProp305.xml><?xml version="1.0" encoding="utf-8"?>
<formControlPr xmlns="http://schemas.microsoft.com/office/spreadsheetml/2009/9/main" objectType="Drop" dropStyle="combo" dx="31" fmlaLink="$A$15" fmlaRange="meals" noThreeD="1" sel="1" val="0"/>
</file>

<file path=xl/ctrlProps/ctrlProp306.xml><?xml version="1.0" encoding="utf-8"?>
<formControlPr xmlns="http://schemas.microsoft.com/office/spreadsheetml/2009/9/main" objectType="Drop" dropStyle="combo" dx="31" fmlaLink="$A$16" fmlaRange="meals" noThreeD="1" sel="1" val="0"/>
</file>

<file path=xl/ctrlProps/ctrlProp307.xml><?xml version="1.0" encoding="utf-8"?>
<formControlPr xmlns="http://schemas.microsoft.com/office/spreadsheetml/2009/9/main" objectType="Drop" dropStyle="combo" dx="31" fmlaLink="$A$17" fmlaRange="meals" noThreeD="1" sel="1" val="0"/>
</file>

<file path=xl/ctrlProps/ctrlProp308.xml><?xml version="1.0" encoding="utf-8"?>
<formControlPr xmlns="http://schemas.microsoft.com/office/spreadsheetml/2009/9/main" objectType="Drop" dropStyle="combo" dx="31" fmlaLink="$A$18" fmlaRange="meals" noThreeD="1" sel="1" val="0"/>
</file>

<file path=xl/ctrlProps/ctrlProp309.xml><?xml version="1.0" encoding="utf-8"?>
<formControlPr xmlns="http://schemas.microsoft.com/office/spreadsheetml/2009/9/main" objectType="Drop" dropStyle="combo" dx="31" fmlaLink="$A$19" fmlaRange="meals" noThreeD="1" sel="1" val="0"/>
</file>

<file path=xl/ctrlProps/ctrlProp310.xml><?xml version="1.0" encoding="utf-8"?>
<formControlPr xmlns="http://schemas.microsoft.com/office/spreadsheetml/2009/9/main" objectType="Drop" dropStyle="combo" dx="31" fmlaLink="$A$20" fmlaRange="meals" noThreeD="1" sel="1" val="0"/>
</file>

<file path=xl/ctrlProps/ctrlProp311.xml><?xml version="1.0" encoding="utf-8"?>
<formControlPr xmlns="http://schemas.microsoft.com/office/spreadsheetml/2009/9/main" objectType="Drop" dropStyle="combo" dx="31" fmlaLink="$A$21" fmlaRange="meals" noThreeD="1" sel="1" val="0"/>
</file>

<file path=xl/ctrlProps/ctrlProp312.xml><?xml version="1.0" encoding="utf-8"?>
<formControlPr xmlns="http://schemas.microsoft.com/office/spreadsheetml/2009/9/main" objectType="Drop" dropStyle="combo" dx="31" fmlaLink="$A$22" fmlaRange="meals" noThreeD="1" sel="1" val="0"/>
</file>

<file path=xl/ctrlProps/ctrlProp313.xml><?xml version="1.0" encoding="utf-8"?>
<formControlPr xmlns="http://schemas.microsoft.com/office/spreadsheetml/2009/9/main" objectType="Drop" dropStyle="combo" dx="31" fmlaLink="$A$23" fmlaRange="meals" noThreeD="1" sel="1" val="0"/>
</file>

<file path=xl/ctrlProps/ctrlProp314.xml><?xml version="1.0" encoding="utf-8"?>
<formControlPr xmlns="http://schemas.microsoft.com/office/spreadsheetml/2009/9/main" objectType="Drop" dropStyle="combo" dx="31" fmlaLink="$A$24" fmlaRange="meals" noThreeD="1" sel="1" val="0"/>
</file>

<file path=xl/ctrlProps/ctrlProp315.xml><?xml version="1.0" encoding="utf-8"?>
<formControlPr xmlns="http://schemas.microsoft.com/office/spreadsheetml/2009/9/main" objectType="Drop" dropStyle="combo" dx="31" fmlaLink="$A$25" fmlaRange="meals" noThreeD="1" sel="1" val="0"/>
</file>

<file path=xl/ctrlProps/ctrlProp316.xml><?xml version="1.0" encoding="utf-8"?>
<formControlPr xmlns="http://schemas.microsoft.com/office/spreadsheetml/2009/9/main" objectType="Drop" dropStyle="combo" dx="31" fmlaLink="$A$26" fmlaRange="meals" noThreeD="1" sel="1" val="0"/>
</file>

<file path=xl/ctrlProps/ctrlProp317.xml><?xml version="1.0" encoding="utf-8"?>
<formControlPr xmlns="http://schemas.microsoft.com/office/spreadsheetml/2009/9/main" objectType="CheckBox" fmlaLink="$U$5" lockText="1"/>
</file>

<file path=xl/ctrlProps/ctrlProp318.xml><?xml version="1.0" encoding="utf-8"?>
<formControlPr xmlns="http://schemas.microsoft.com/office/spreadsheetml/2009/9/main" objectType="CheckBox" fmlaLink="$U$6" lockText="1"/>
</file>

<file path=xl/ctrlProps/ctrlProp319.xml><?xml version="1.0" encoding="utf-8"?>
<formControlPr xmlns="http://schemas.microsoft.com/office/spreadsheetml/2009/9/main" objectType="CheckBox" fmlaLink="$U$7" lockText="1"/>
</file>

<file path=xl/ctrlProps/ctrlProp320.xml><?xml version="1.0" encoding="utf-8"?>
<formControlPr xmlns="http://schemas.microsoft.com/office/spreadsheetml/2009/9/main" objectType="CheckBox" fmlaLink="$U$8" lockText="1"/>
</file>

<file path=xl/ctrlProps/ctrlProp321.xml><?xml version="1.0" encoding="utf-8"?>
<formControlPr xmlns="http://schemas.microsoft.com/office/spreadsheetml/2009/9/main" objectType="CheckBox" fmlaLink="$U$9" lockText="1"/>
</file>

<file path=xl/ctrlProps/ctrlProp322.xml><?xml version="1.0" encoding="utf-8"?>
<formControlPr xmlns="http://schemas.microsoft.com/office/spreadsheetml/2009/9/main" objectType="Drop" dropStyle="combo" dx="31" fmlaLink="$T$13" fmlaRange="Cups" noThreeD="1" sel="1" val="0"/>
</file>

<file path=xl/ctrlProps/ctrlProp323.xml><?xml version="1.0" encoding="utf-8"?>
<formControlPr xmlns="http://schemas.microsoft.com/office/spreadsheetml/2009/9/main" objectType="Drop" dropStyle="combo" dx="31" fmlaLink="$T$14" fmlaRange="Cups" noThreeD="1" sel="1" val="0"/>
</file>

<file path=xl/ctrlProps/ctrlProp324.xml><?xml version="1.0" encoding="utf-8"?>
<formControlPr xmlns="http://schemas.microsoft.com/office/spreadsheetml/2009/9/main" objectType="Drop" dropStyle="combo" dx="31" fmlaLink="$T$15" fmlaRange="Cups" noThreeD="1" sel="1" val="0"/>
</file>

<file path=xl/ctrlProps/ctrlProp325.xml><?xml version="1.0" encoding="utf-8"?>
<formControlPr xmlns="http://schemas.microsoft.com/office/spreadsheetml/2009/9/main" objectType="Drop" dropStyle="combo" dx="31" fmlaLink="$T$16" fmlaRange="Cups" noThreeD="1" sel="1" val="0"/>
</file>

<file path=xl/ctrlProps/ctrlProp326.xml><?xml version="1.0" encoding="utf-8"?>
<formControlPr xmlns="http://schemas.microsoft.com/office/spreadsheetml/2009/9/main" objectType="Drop" dropStyle="combo" dx="31" fmlaLink="$T$17" fmlaRange="Cups" noThreeD="1" sel="1" val="0"/>
</file>

<file path=xl/ctrlProps/ctrlProp327.xml><?xml version="1.0" encoding="utf-8"?>
<formControlPr xmlns="http://schemas.microsoft.com/office/spreadsheetml/2009/9/main" objectType="Drop" dropStyle="combo" dx="31" fmlaLink="$A$7" fmlaRange="meals" noThreeD="1" sel="1" val="0"/>
</file>

<file path=xl/ctrlProps/ctrlProp328.xml><?xml version="1.0" encoding="utf-8"?>
<formControlPr xmlns="http://schemas.microsoft.com/office/spreadsheetml/2009/9/main" objectType="Drop" dropStyle="combo" dx="31" fmlaLink="$A$8" fmlaRange="meals" noThreeD="1" sel="1" val="0"/>
</file>

<file path=xl/ctrlProps/ctrlProp329.xml><?xml version="1.0" encoding="utf-8"?>
<formControlPr xmlns="http://schemas.microsoft.com/office/spreadsheetml/2009/9/main" objectType="Drop" dropStyle="combo" dx="31" fmlaLink="$A$9" fmlaRange="meals" noThreeD="1" sel="1" val="0"/>
</file>

<file path=xl/ctrlProps/ctrlProp330.xml><?xml version="1.0" encoding="utf-8"?>
<formControlPr xmlns="http://schemas.microsoft.com/office/spreadsheetml/2009/9/main" objectType="Drop" dropStyle="combo" dx="31" fmlaLink="$A$10" fmlaRange="meals" noThreeD="1" sel="1" val="0"/>
</file>

<file path=xl/ctrlProps/ctrlProp331.xml><?xml version="1.0" encoding="utf-8"?>
<formControlPr xmlns="http://schemas.microsoft.com/office/spreadsheetml/2009/9/main" objectType="Drop" dropStyle="combo" dx="31" fmlaLink="$A$11" fmlaRange="meals" noThreeD="1" sel="1" val="0"/>
</file>

<file path=xl/ctrlProps/ctrlProp332.xml><?xml version="1.0" encoding="utf-8"?>
<formControlPr xmlns="http://schemas.microsoft.com/office/spreadsheetml/2009/9/main" objectType="Drop" dropStyle="combo" dx="31" fmlaLink="$A$12" fmlaRange="meals" noThreeD="1" sel="1" val="0"/>
</file>

<file path=xl/ctrlProps/ctrlProp333.xml><?xml version="1.0" encoding="utf-8"?>
<formControlPr xmlns="http://schemas.microsoft.com/office/spreadsheetml/2009/9/main" objectType="Drop" dropStyle="combo" dx="31" fmlaLink="$A$13" fmlaRange="meals" noThreeD="1" sel="1" val="0"/>
</file>

<file path=xl/ctrlProps/ctrlProp334.xml><?xml version="1.0" encoding="utf-8"?>
<formControlPr xmlns="http://schemas.microsoft.com/office/spreadsheetml/2009/9/main" objectType="Drop" dropStyle="combo" dx="31" fmlaLink="$A$14" fmlaRange="meals" noThreeD="1" sel="1" val="0"/>
</file>

<file path=xl/ctrlProps/ctrlProp335.xml><?xml version="1.0" encoding="utf-8"?>
<formControlPr xmlns="http://schemas.microsoft.com/office/spreadsheetml/2009/9/main" objectType="Drop" dropStyle="combo" dx="31" fmlaLink="$A$15" fmlaRange="meals" noThreeD="1" sel="1" val="0"/>
</file>

<file path=xl/ctrlProps/ctrlProp336.xml><?xml version="1.0" encoding="utf-8"?>
<formControlPr xmlns="http://schemas.microsoft.com/office/spreadsheetml/2009/9/main" objectType="Drop" dropStyle="combo" dx="31" fmlaLink="$A$16" fmlaRange="meals" noThreeD="1" sel="1" val="0"/>
</file>

<file path=xl/ctrlProps/ctrlProp337.xml><?xml version="1.0" encoding="utf-8"?>
<formControlPr xmlns="http://schemas.microsoft.com/office/spreadsheetml/2009/9/main" objectType="Drop" dropStyle="combo" dx="31" fmlaLink="$A$17" fmlaRange="meals" noThreeD="1" sel="1" val="0"/>
</file>

<file path=xl/ctrlProps/ctrlProp338.xml><?xml version="1.0" encoding="utf-8"?>
<formControlPr xmlns="http://schemas.microsoft.com/office/spreadsheetml/2009/9/main" objectType="Drop" dropStyle="combo" dx="31" fmlaLink="$A$18" fmlaRange="meals" noThreeD="1" sel="1" val="0"/>
</file>

<file path=xl/ctrlProps/ctrlProp339.xml><?xml version="1.0" encoding="utf-8"?>
<formControlPr xmlns="http://schemas.microsoft.com/office/spreadsheetml/2009/9/main" objectType="Drop" dropStyle="combo" dx="31" fmlaLink="$A$19" fmlaRange="meals" noThreeD="1" sel="1" val="0"/>
</file>

<file path=xl/ctrlProps/ctrlProp340.xml><?xml version="1.0" encoding="utf-8"?>
<formControlPr xmlns="http://schemas.microsoft.com/office/spreadsheetml/2009/9/main" objectType="Drop" dropStyle="combo" dx="31" fmlaLink="$A$20" fmlaRange="meals" noThreeD="1" sel="1" val="0"/>
</file>

<file path=xl/ctrlProps/ctrlProp341.xml><?xml version="1.0" encoding="utf-8"?>
<formControlPr xmlns="http://schemas.microsoft.com/office/spreadsheetml/2009/9/main" objectType="Drop" dropStyle="combo" dx="31" fmlaLink="$A$21" fmlaRange="meals" noThreeD="1" sel="1" val="0"/>
</file>

<file path=xl/ctrlProps/ctrlProp342.xml><?xml version="1.0" encoding="utf-8"?>
<formControlPr xmlns="http://schemas.microsoft.com/office/spreadsheetml/2009/9/main" objectType="Drop" dropStyle="combo" dx="31" fmlaLink="$A$22" fmlaRange="meals" noThreeD="1" sel="1" val="0"/>
</file>

<file path=xl/ctrlProps/ctrlProp343.xml><?xml version="1.0" encoding="utf-8"?>
<formControlPr xmlns="http://schemas.microsoft.com/office/spreadsheetml/2009/9/main" objectType="Drop" dropStyle="combo" dx="31" fmlaLink="$A$23" fmlaRange="meals" noThreeD="1" sel="1" val="0"/>
</file>

<file path=xl/ctrlProps/ctrlProp344.xml><?xml version="1.0" encoding="utf-8"?>
<formControlPr xmlns="http://schemas.microsoft.com/office/spreadsheetml/2009/9/main" objectType="Drop" dropStyle="combo" dx="31" fmlaLink="$A$24" fmlaRange="meals" noThreeD="1" sel="1" val="0"/>
</file>

<file path=xl/ctrlProps/ctrlProp345.xml><?xml version="1.0" encoding="utf-8"?>
<formControlPr xmlns="http://schemas.microsoft.com/office/spreadsheetml/2009/9/main" objectType="Drop" dropStyle="combo" dx="31" fmlaLink="$A$25" fmlaRange="meals" noThreeD="1" sel="1" val="0"/>
</file>

<file path=xl/ctrlProps/ctrlProp346.xml><?xml version="1.0" encoding="utf-8"?>
<formControlPr xmlns="http://schemas.microsoft.com/office/spreadsheetml/2009/9/main" objectType="Drop" dropStyle="combo" dx="31" fmlaLink="$A$26" fmlaRange="meals" noThreeD="1" sel="1" val="0"/>
</file>

<file path=xl/ctrlProps/ctrlProp347.xml><?xml version="1.0" encoding="utf-8"?>
<formControlPr xmlns="http://schemas.microsoft.com/office/spreadsheetml/2009/9/main" objectType="CheckBox" fmlaLink="$U$5" lockText="1"/>
</file>

<file path=xl/ctrlProps/ctrlProp348.xml><?xml version="1.0" encoding="utf-8"?>
<formControlPr xmlns="http://schemas.microsoft.com/office/spreadsheetml/2009/9/main" objectType="CheckBox" fmlaLink="$U$6" lockText="1"/>
</file>

<file path=xl/ctrlProps/ctrlProp349.xml><?xml version="1.0" encoding="utf-8"?>
<formControlPr xmlns="http://schemas.microsoft.com/office/spreadsheetml/2009/9/main" objectType="CheckBox" fmlaLink="$U$7" lockText="1"/>
</file>

<file path=xl/ctrlProps/ctrlProp350.xml><?xml version="1.0" encoding="utf-8"?>
<formControlPr xmlns="http://schemas.microsoft.com/office/spreadsheetml/2009/9/main" objectType="CheckBox" fmlaLink="$U$8" lockText="1"/>
</file>

<file path=xl/ctrlProps/ctrlProp351.xml><?xml version="1.0" encoding="utf-8"?>
<formControlPr xmlns="http://schemas.microsoft.com/office/spreadsheetml/2009/9/main" objectType="CheckBox" fmlaLink="$U$9" lockText="1"/>
</file>

<file path=xl/ctrlProps/ctrlProp352.xml><?xml version="1.0" encoding="utf-8"?>
<formControlPr xmlns="http://schemas.microsoft.com/office/spreadsheetml/2009/9/main" objectType="Drop" dropStyle="combo" dx="31" fmlaLink="$T$13" fmlaRange="Cups" noThreeD="1" sel="1" val="0"/>
</file>

<file path=xl/ctrlProps/ctrlProp353.xml><?xml version="1.0" encoding="utf-8"?>
<formControlPr xmlns="http://schemas.microsoft.com/office/spreadsheetml/2009/9/main" objectType="Drop" dropStyle="combo" dx="31" fmlaLink="$T$14" fmlaRange="Cups" noThreeD="1" sel="1" val="0"/>
</file>

<file path=xl/ctrlProps/ctrlProp354.xml><?xml version="1.0" encoding="utf-8"?>
<formControlPr xmlns="http://schemas.microsoft.com/office/spreadsheetml/2009/9/main" objectType="Drop" dropStyle="combo" dx="31" fmlaLink="$T$15" fmlaRange="Cups" noThreeD="1" sel="1" val="0"/>
</file>

<file path=xl/ctrlProps/ctrlProp355.xml><?xml version="1.0" encoding="utf-8"?>
<formControlPr xmlns="http://schemas.microsoft.com/office/spreadsheetml/2009/9/main" objectType="Drop" dropStyle="combo" dx="31" fmlaLink="$T$16" fmlaRange="Cups" noThreeD="1" sel="1" val="0"/>
</file>

<file path=xl/ctrlProps/ctrlProp356.xml><?xml version="1.0" encoding="utf-8"?>
<formControlPr xmlns="http://schemas.microsoft.com/office/spreadsheetml/2009/9/main" objectType="Drop" dropStyle="combo" dx="31" fmlaLink="$T$17" fmlaRange="Cups" noThreeD="1" sel="1" val="0"/>
</file>

<file path=xl/ctrlProps/ctrlProp357.xml><?xml version="1.0" encoding="utf-8"?>
<formControlPr xmlns="http://schemas.microsoft.com/office/spreadsheetml/2009/9/main" objectType="Drop" dropStyle="combo" dx="31" fmlaLink="$A$7" fmlaRange="meals" noThreeD="1" sel="1" val="0"/>
</file>

<file path=xl/ctrlProps/ctrlProp358.xml><?xml version="1.0" encoding="utf-8"?>
<formControlPr xmlns="http://schemas.microsoft.com/office/spreadsheetml/2009/9/main" objectType="Drop" dropStyle="combo" dx="31" fmlaLink="$A$8" fmlaRange="meals" noThreeD="1" sel="1" val="0"/>
</file>

<file path=xl/ctrlProps/ctrlProp359.xml><?xml version="1.0" encoding="utf-8"?>
<formControlPr xmlns="http://schemas.microsoft.com/office/spreadsheetml/2009/9/main" objectType="Drop" dropStyle="combo" dx="31" fmlaLink="$A$9" fmlaRange="meals" noThreeD="1" sel="1" val="0"/>
</file>

<file path=xl/ctrlProps/ctrlProp360.xml><?xml version="1.0" encoding="utf-8"?>
<formControlPr xmlns="http://schemas.microsoft.com/office/spreadsheetml/2009/9/main" objectType="Drop" dropStyle="combo" dx="31" fmlaLink="$A$10" fmlaRange="meals" noThreeD="1" sel="1" val="0"/>
</file>

<file path=xl/ctrlProps/ctrlProp361.xml><?xml version="1.0" encoding="utf-8"?>
<formControlPr xmlns="http://schemas.microsoft.com/office/spreadsheetml/2009/9/main" objectType="Drop" dropStyle="combo" dx="31" fmlaLink="$A$11" fmlaRange="meals" noThreeD="1" sel="1" val="0"/>
</file>

<file path=xl/ctrlProps/ctrlProp362.xml><?xml version="1.0" encoding="utf-8"?>
<formControlPr xmlns="http://schemas.microsoft.com/office/spreadsheetml/2009/9/main" objectType="Drop" dropStyle="combo" dx="31" fmlaLink="$A$12" fmlaRange="meals" noThreeD="1" sel="1" val="0"/>
</file>

<file path=xl/ctrlProps/ctrlProp363.xml><?xml version="1.0" encoding="utf-8"?>
<formControlPr xmlns="http://schemas.microsoft.com/office/spreadsheetml/2009/9/main" objectType="Drop" dropStyle="combo" dx="31" fmlaLink="$A$13" fmlaRange="meals" noThreeD="1" sel="1" val="0"/>
</file>

<file path=xl/ctrlProps/ctrlProp364.xml><?xml version="1.0" encoding="utf-8"?>
<formControlPr xmlns="http://schemas.microsoft.com/office/spreadsheetml/2009/9/main" objectType="Drop" dropStyle="combo" dx="31" fmlaLink="$A$14" fmlaRange="meals" noThreeD="1" sel="1" val="0"/>
</file>

<file path=xl/ctrlProps/ctrlProp365.xml><?xml version="1.0" encoding="utf-8"?>
<formControlPr xmlns="http://schemas.microsoft.com/office/spreadsheetml/2009/9/main" objectType="Drop" dropStyle="combo" dx="31" fmlaLink="$A$15" fmlaRange="meals" noThreeD="1" sel="1" val="0"/>
</file>

<file path=xl/ctrlProps/ctrlProp366.xml><?xml version="1.0" encoding="utf-8"?>
<formControlPr xmlns="http://schemas.microsoft.com/office/spreadsheetml/2009/9/main" objectType="Drop" dropStyle="combo" dx="31" fmlaLink="$A$16" fmlaRange="meals" noThreeD="1" sel="1" val="0"/>
</file>

<file path=xl/ctrlProps/ctrlProp367.xml><?xml version="1.0" encoding="utf-8"?>
<formControlPr xmlns="http://schemas.microsoft.com/office/spreadsheetml/2009/9/main" objectType="Drop" dropStyle="combo" dx="31" fmlaLink="$A$17" fmlaRange="meals" noThreeD="1" sel="1" val="0"/>
</file>

<file path=xl/ctrlProps/ctrlProp368.xml><?xml version="1.0" encoding="utf-8"?>
<formControlPr xmlns="http://schemas.microsoft.com/office/spreadsheetml/2009/9/main" objectType="Drop" dropStyle="combo" dx="31" fmlaLink="$A$18" fmlaRange="meals" noThreeD="1" sel="1" val="0"/>
</file>

<file path=xl/ctrlProps/ctrlProp369.xml><?xml version="1.0" encoding="utf-8"?>
<formControlPr xmlns="http://schemas.microsoft.com/office/spreadsheetml/2009/9/main" objectType="Drop" dropStyle="combo" dx="31" fmlaLink="$A$19" fmlaRange="meals" noThreeD="1" sel="1" val="0"/>
</file>

<file path=xl/ctrlProps/ctrlProp370.xml><?xml version="1.0" encoding="utf-8"?>
<formControlPr xmlns="http://schemas.microsoft.com/office/spreadsheetml/2009/9/main" objectType="Drop" dropStyle="combo" dx="31" fmlaLink="$A$20" fmlaRange="meals" noThreeD="1" sel="1" val="0"/>
</file>

<file path=xl/ctrlProps/ctrlProp371.xml><?xml version="1.0" encoding="utf-8"?>
<formControlPr xmlns="http://schemas.microsoft.com/office/spreadsheetml/2009/9/main" objectType="Drop" dropStyle="combo" dx="31" fmlaLink="$A$21" fmlaRange="meals" noThreeD="1" sel="1" val="0"/>
</file>

<file path=xl/ctrlProps/ctrlProp372.xml><?xml version="1.0" encoding="utf-8"?>
<formControlPr xmlns="http://schemas.microsoft.com/office/spreadsheetml/2009/9/main" objectType="Drop" dropStyle="combo" dx="31" fmlaLink="$A$22" fmlaRange="meals" noThreeD="1" sel="1" val="0"/>
</file>

<file path=xl/ctrlProps/ctrlProp373.xml><?xml version="1.0" encoding="utf-8"?>
<formControlPr xmlns="http://schemas.microsoft.com/office/spreadsheetml/2009/9/main" objectType="Drop" dropStyle="combo" dx="31" fmlaLink="$A$23" fmlaRange="meals" noThreeD="1" sel="1" val="0"/>
</file>

<file path=xl/ctrlProps/ctrlProp374.xml><?xml version="1.0" encoding="utf-8"?>
<formControlPr xmlns="http://schemas.microsoft.com/office/spreadsheetml/2009/9/main" objectType="Drop" dropStyle="combo" dx="31" fmlaLink="$A$24" fmlaRange="meals" noThreeD="1" sel="1" val="0"/>
</file>

<file path=xl/ctrlProps/ctrlProp375.xml><?xml version="1.0" encoding="utf-8"?>
<formControlPr xmlns="http://schemas.microsoft.com/office/spreadsheetml/2009/9/main" objectType="Drop" dropStyle="combo" dx="31" fmlaLink="$A$25" fmlaRange="meals" noThreeD="1" sel="1" val="0"/>
</file>

<file path=xl/ctrlProps/ctrlProp376.xml><?xml version="1.0" encoding="utf-8"?>
<formControlPr xmlns="http://schemas.microsoft.com/office/spreadsheetml/2009/9/main" objectType="Drop" dropStyle="combo" dx="31" fmlaLink="$A$26" fmlaRange="meals" noThreeD="1" sel="1" val="0"/>
</file>

<file path=xl/ctrlProps/ctrlProp377.xml><?xml version="1.0" encoding="utf-8"?>
<formControlPr xmlns="http://schemas.microsoft.com/office/spreadsheetml/2009/9/main" objectType="CheckBox" fmlaLink="$U$5" lockText="1"/>
</file>

<file path=xl/ctrlProps/ctrlProp378.xml><?xml version="1.0" encoding="utf-8"?>
<formControlPr xmlns="http://schemas.microsoft.com/office/spreadsheetml/2009/9/main" objectType="CheckBox" fmlaLink="$U$6" lockText="1"/>
</file>

<file path=xl/ctrlProps/ctrlProp379.xml><?xml version="1.0" encoding="utf-8"?>
<formControlPr xmlns="http://schemas.microsoft.com/office/spreadsheetml/2009/9/main" objectType="CheckBox" fmlaLink="$U$7" lockText="1"/>
</file>

<file path=xl/ctrlProps/ctrlProp380.xml><?xml version="1.0" encoding="utf-8"?>
<formControlPr xmlns="http://schemas.microsoft.com/office/spreadsheetml/2009/9/main" objectType="CheckBox" fmlaLink="$U$8" lockText="1"/>
</file>

<file path=xl/ctrlProps/ctrlProp381.xml><?xml version="1.0" encoding="utf-8"?>
<formControlPr xmlns="http://schemas.microsoft.com/office/spreadsheetml/2009/9/main" objectType="CheckBox" fmlaLink="$U$9" lockText="1"/>
</file>

<file path=xl/ctrlProps/ctrlProp382.xml><?xml version="1.0" encoding="utf-8"?>
<formControlPr xmlns="http://schemas.microsoft.com/office/spreadsheetml/2009/9/main" objectType="Drop" dropStyle="combo" dx="31" fmlaLink="$T$13" fmlaRange="Cups" noThreeD="1" sel="1" val="0"/>
</file>

<file path=xl/ctrlProps/ctrlProp383.xml><?xml version="1.0" encoding="utf-8"?>
<formControlPr xmlns="http://schemas.microsoft.com/office/spreadsheetml/2009/9/main" objectType="Drop" dropStyle="combo" dx="31" fmlaLink="$T$14" fmlaRange="Cups" noThreeD="1" sel="1" val="0"/>
</file>

<file path=xl/ctrlProps/ctrlProp384.xml><?xml version="1.0" encoding="utf-8"?>
<formControlPr xmlns="http://schemas.microsoft.com/office/spreadsheetml/2009/9/main" objectType="Drop" dropStyle="combo" dx="31" fmlaLink="$T$15" fmlaRange="Cups" noThreeD="1" sel="1" val="0"/>
</file>

<file path=xl/ctrlProps/ctrlProp385.xml><?xml version="1.0" encoding="utf-8"?>
<formControlPr xmlns="http://schemas.microsoft.com/office/spreadsheetml/2009/9/main" objectType="Drop" dropStyle="combo" dx="31" fmlaLink="$T$16" fmlaRange="Cups" noThreeD="1" sel="1" val="0"/>
</file>

<file path=xl/ctrlProps/ctrlProp386.xml><?xml version="1.0" encoding="utf-8"?>
<formControlPr xmlns="http://schemas.microsoft.com/office/spreadsheetml/2009/9/main" objectType="Drop" dropStyle="combo" dx="31" fmlaLink="$T$17" fmlaRange="Cups" noThreeD="1" sel="1" val="0"/>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216479</xdr:colOff>
      <xdr:row>0</xdr:row>
      <xdr:rowOff>193388</xdr:rowOff>
    </xdr:from>
    <xdr:to>
      <xdr:col>0</xdr:col>
      <xdr:colOff>1544206</xdr:colOff>
      <xdr:row>3</xdr:row>
      <xdr:rowOff>222251</xdr:rowOff>
    </xdr:to>
    <xdr:pic>
      <xdr:nvPicPr>
        <xdr:cNvPr id="13" name="Picture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6479" y="193388"/>
          <a:ext cx="1327727" cy="13277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200025</xdr:colOff>
          <xdr:row>10</xdr:row>
          <xdr:rowOff>114300</xdr:rowOff>
        </xdr:from>
        <xdr:to>
          <xdr:col>6</xdr:col>
          <xdr:colOff>1143000</xdr:colOff>
          <xdr:row>10</xdr:row>
          <xdr:rowOff>314325</xdr:rowOff>
        </xdr:to>
        <xdr:sp macro="" textlink="">
          <xdr:nvSpPr>
            <xdr:cNvPr id="32769" name="Drop Down 1" hidden="1">
              <a:extLst>
                <a:ext uri="{63B3BB69-23CF-44E3-9099-C40C66FF867C}">
                  <a14:compatExt spid="_x0000_s32769"/>
                </a:ext>
                <a:ext uri="{FF2B5EF4-FFF2-40B4-BE49-F238E27FC236}">
                  <a16:creationId xmlns:a16="http://schemas.microsoft.com/office/drawing/2014/main" id="{00000000-0008-0000-0300-000001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12</xdr:row>
          <xdr:rowOff>114300</xdr:rowOff>
        </xdr:from>
        <xdr:to>
          <xdr:col>6</xdr:col>
          <xdr:colOff>1143000</xdr:colOff>
          <xdr:row>12</xdr:row>
          <xdr:rowOff>314325</xdr:rowOff>
        </xdr:to>
        <xdr:sp macro="" textlink="">
          <xdr:nvSpPr>
            <xdr:cNvPr id="32770" name="Drop Down 2" hidden="1">
              <a:extLst>
                <a:ext uri="{63B3BB69-23CF-44E3-9099-C40C66FF867C}">
                  <a14:compatExt spid="_x0000_s32770"/>
                </a:ext>
                <a:ext uri="{FF2B5EF4-FFF2-40B4-BE49-F238E27FC236}">
                  <a16:creationId xmlns:a16="http://schemas.microsoft.com/office/drawing/2014/main" id="{00000000-0008-0000-0300-000002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13</xdr:row>
          <xdr:rowOff>114300</xdr:rowOff>
        </xdr:from>
        <xdr:to>
          <xdr:col>6</xdr:col>
          <xdr:colOff>1143000</xdr:colOff>
          <xdr:row>13</xdr:row>
          <xdr:rowOff>314325</xdr:rowOff>
        </xdr:to>
        <xdr:sp macro="" textlink="">
          <xdr:nvSpPr>
            <xdr:cNvPr id="32771" name="Drop Down 3" hidden="1">
              <a:extLst>
                <a:ext uri="{63B3BB69-23CF-44E3-9099-C40C66FF867C}">
                  <a14:compatExt spid="_x0000_s32771"/>
                </a:ext>
                <a:ext uri="{FF2B5EF4-FFF2-40B4-BE49-F238E27FC236}">
                  <a16:creationId xmlns:a16="http://schemas.microsoft.com/office/drawing/2014/main" id="{00000000-0008-0000-0300-000003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14</xdr:row>
          <xdr:rowOff>114300</xdr:rowOff>
        </xdr:from>
        <xdr:to>
          <xdr:col>6</xdr:col>
          <xdr:colOff>1143000</xdr:colOff>
          <xdr:row>14</xdr:row>
          <xdr:rowOff>314325</xdr:rowOff>
        </xdr:to>
        <xdr:sp macro="" textlink="">
          <xdr:nvSpPr>
            <xdr:cNvPr id="32772" name="Drop Down 4" hidden="1">
              <a:extLst>
                <a:ext uri="{63B3BB69-23CF-44E3-9099-C40C66FF867C}">
                  <a14:compatExt spid="_x0000_s32772"/>
                </a:ext>
                <a:ext uri="{FF2B5EF4-FFF2-40B4-BE49-F238E27FC236}">
                  <a16:creationId xmlns:a16="http://schemas.microsoft.com/office/drawing/2014/main" id="{00000000-0008-0000-0300-000004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15</xdr:row>
          <xdr:rowOff>114300</xdr:rowOff>
        </xdr:from>
        <xdr:to>
          <xdr:col>6</xdr:col>
          <xdr:colOff>1143000</xdr:colOff>
          <xdr:row>15</xdr:row>
          <xdr:rowOff>314325</xdr:rowOff>
        </xdr:to>
        <xdr:sp macro="" textlink="">
          <xdr:nvSpPr>
            <xdr:cNvPr id="32773" name="Drop Down 5" hidden="1">
              <a:extLst>
                <a:ext uri="{63B3BB69-23CF-44E3-9099-C40C66FF867C}">
                  <a14:compatExt spid="_x0000_s32773"/>
                </a:ext>
                <a:ext uri="{FF2B5EF4-FFF2-40B4-BE49-F238E27FC236}">
                  <a16:creationId xmlns:a16="http://schemas.microsoft.com/office/drawing/2014/main" id="{00000000-0008-0000-0300-000005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16</xdr:row>
          <xdr:rowOff>114300</xdr:rowOff>
        </xdr:from>
        <xdr:to>
          <xdr:col>6</xdr:col>
          <xdr:colOff>1143000</xdr:colOff>
          <xdr:row>16</xdr:row>
          <xdr:rowOff>314325</xdr:rowOff>
        </xdr:to>
        <xdr:sp macro="" textlink="">
          <xdr:nvSpPr>
            <xdr:cNvPr id="32774" name="Drop Down 6" hidden="1">
              <a:extLst>
                <a:ext uri="{63B3BB69-23CF-44E3-9099-C40C66FF867C}">
                  <a14:compatExt spid="_x0000_s32774"/>
                </a:ext>
                <a:ext uri="{FF2B5EF4-FFF2-40B4-BE49-F238E27FC236}">
                  <a16:creationId xmlns:a16="http://schemas.microsoft.com/office/drawing/2014/main" id="{00000000-0008-0000-0300-000006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17</xdr:row>
          <xdr:rowOff>114300</xdr:rowOff>
        </xdr:from>
        <xdr:to>
          <xdr:col>6</xdr:col>
          <xdr:colOff>1143000</xdr:colOff>
          <xdr:row>17</xdr:row>
          <xdr:rowOff>314325</xdr:rowOff>
        </xdr:to>
        <xdr:sp macro="" textlink="">
          <xdr:nvSpPr>
            <xdr:cNvPr id="32775" name="Drop Down 7" hidden="1">
              <a:extLst>
                <a:ext uri="{63B3BB69-23CF-44E3-9099-C40C66FF867C}">
                  <a14:compatExt spid="_x0000_s32775"/>
                </a:ext>
                <a:ext uri="{FF2B5EF4-FFF2-40B4-BE49-F238E27FC236}">
                  <a16:creationId xmlns:a16="http://schemas.microsoft.com/office/drawing/2014/main" id="{00000000-0008-0000-0300-000007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18</xdr:row>
          <xdr:rowOff>114300</xdr:rowOff>
        </xdr:from>
        <xdr:to>
          <xdr:col>6</xdr:col>
          <xdr:colOff>1143000</xdr:colOff>
          <xdr:row>18</xdr:row>
          <xdr:rowOff>314325</xdr:rowOff>
        </xdr:to>
        <xdr:sp macro="" textlink="">
          <xdr:nvSpPr>
            <xdr:cNvPr id="32776" name="Drop Down 8" hidden="1">
              <a:extLst>
                <a:ext uri="{63B3BB69-23CF-44E3-9099-C40C66FF867C}">
                  <a14:compatExt spid="_x0000_s32776"/>
                </a:ext>
                <a:ext uri="{FF2B5EF4-FFF2-40B4-BE49-F238E27FC236}">
                  <a16:creationId xmlns:a16="http://schemas.microsoft.com/office/drawing/2014/main" id="{00000000-0008-0000-0300-000008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19</xdr:row>
          <xdr:rowOff>114300</xdr:rowOff>
        </xdr:from>
        <xdr:to>
          <xdr:col>6</xdr:col>
          <xdr:colOff>1143000</xdr:colOff>
          <xdr:row>19</xdr:row>
          <xdr:rowOff>314325</xdr:rowOff>
        </xdr:to>
        <xdr:sp macro="" textlink="">
          <xdr:nvSpPr>
            <xdr:cNvPr id="32777" name="Drop Down 9" hidden="1">
              <a:extLst>
                <a:ext uri="{63B3BB69-23CF-44E3-9099-C40C66FF867C}">
                  <a14:compatExt spid="_x0000_s32777"/>
                </a:ext>
                <a:ext uri="{FF2B5EF4-FFF2-40B4-BE49-F238E27FC236}">
                  <a16:creationId xmlns:a16="http://schemas.microsoft.com/office/drawing/2014/main" id="{00000000-0008-0000-0300-000009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20</xdr:row>
          <xdr:rowOff>114300</xdr:rowOff>
        </xdr:from>
        <xdr:to>
          <xdr:col>6</xdr:col>
          <xdr:colOff>1143000</xdr:colOff>
          <xdr:row>20</xdr:row>
          <xdr:rowOff>314325</xdr:rowOff>
        </xdr:to>
        <xdr:sp macro="" textlink="">
          <xdr:nvSpPr>
            <xdr:cNvPr id="32778" name="Drop Down 10" hidden="1">
              <a:extLst>
                <a:ext uri="{63B3BB69-23CF-44E3-9099-C40C66FF867C}">
                  <a14:compatExt spid="_x0000_s32778"/>
                </a:ext>
                <a:ext uri="{FF2B5EF4-FFF2-40B4-BE49-F238E27FC236}">
                  <a16:creationId xmlns:a16="http://schemas.microsoft.com/office/drawing/2014/main" id="{00000000-0008-0000-0300-00000A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21</xdr:row>
          <xdr:rowOff>114300</xdr:rowOff>
        </xdr:from>
        <xdr:to>
          <xdr:col>6</xdr:col>
          <xdr:colOff>1143000</xdr:colOff>
          <xdr:row>21</xdr:row>
          <xdr:rowOff>314325</xdr:rowOff>
        </xdr:to>
        <xdr:sp macro="" textlink="">
          <xdr:nvSpPr>
            <xdr:cNvPr id="32779" name="Drop Down 11" hidden="1">
              <a:extLst>
                <a:ext uri="{63B3BB69-23CF-44E3-9099-C40C66FF867C}">
                  <a14:compatExt spid="_x0000_s32779"/>
                </a:ext>
                <a:ext uri="{FF2B5EF4-FFF2-40B4-BE49-F238E27FC236}">
                  <a16:creationId xmlns:a16="http://schemas.microsoft.com/office/drawing/2014/main" id="{00000000-0008-0000-0300-00000B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22</xdr:row>
          <xdr:rowOff>114300</xdr:rowOff>
        </xdr:from>
        <xdr:to>
          <xdr:col>6</xdr:col>
          <xdr:colOff>1143000</xdr:colOff>
          <xdr:row>22</xdr:row>
          <xdr:rowOff>314325</xdr:rowOff>
        </xdr:to>
        <xdr:sp macro="" textlink="">
          <xdr:nvSpPr>
            <xdr:cNvPr id="32780" name="Drop Down 12" hidden="1">
              <a:extLst>
                <a:ext uri="{63B3BB69-23CF-44E3-9099-C40C66FF867C}">
                  <a14:compatExt spid="_x0000_s32780"/>
                </a:ext>
                <a:ext uri="{FF2B5EF4-FFF2-40B4-BE49-F238E27FC236}">
                  <a16:creationId xmlns:a16="http://schemas.microsoft.com/office/drawing/2014/main" id="{00000000-0008-0000-0300-00000C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23</xdr:row>
          <xdr:rowOff>114300</xdr:rowOff>
        </xdr:from>
        <xdr:to>
          <xdr:col>6</xdr:col>
          <xdr:colOff>1143000</xdr:colOff>
          <xdr:row>23</xdr:row>
          <xdr:rowOff>314325</xdr:rowOff>
        </xdr:to>
        <xdr:sp macro="" textlink="">
          <xdr:nvSpPr>
            <xdr:cNvPr id="32781" name="Drop Down 13" hidden="1">
              <a:extLst>
                <a:ext uri="{63B3BB69-23CF-44E3-9099-C40C66FF867C}">
                  <a14:compatExt spid="_x0000_s32781"/>
                </a:ext>
                <a:ext uri="{FF2B5EF4-FFF2-40B4-BE49-F238E27FC236}">
                  <a16:creationId xmlns:a16="http://schemas.microsoft.com/office/drawing/2014/main" id="{00000000-0008-0000-0300-00000D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24</xdr:row>
          <xdr:rowOff>114300</xdr:rowOff>
        </xdr:from>
        <xdr:to>
          <xdr:col>6</xdr:col>
          <xdr:colOff>1143000</xdr:colOff>
          <xdr:row>24</xdr:row>
          <xdr:rowOff>314325</xdr:rowOff>
        </xdr:to>
        <xdr:sp macro="" textlink="">
          <xdr:nvSpPr>
            <xdr:cNvPr id="32782" name="Drop Down 14" hidden="1">
              <a:extLst>
                <a:ext uri="{63B3BB69-23CF-44E3-9099-C40C66FF867C}">
                  <a14:compatExt spid="_x0000_s32782"/>
                </a:ext>
                <a:ext uri="{FF2B5EF4-FFF2-40B4-BE49-F238E27FC236}">
                  <a16:creationId xmlns:a16="http://schemas.microsoft.com/office/drawing/2014/main" id="{00000000-0008-0000-0300-00000E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25</xdr:row>
          <xdr:rowOff>114300</xdr:rowOff>
        </xdr:from>
        <xdr:to>
          <xdr:col>6</xdr:col>
          <xdr:colOff>1143000</xdr:colOff>
          <xdr:row>25</xdr:row>
          <xdr:rowOff>314325</xdr:rowOff>
        </xdr:to>
        <xdr:sp macro="" textlink="">
          <xdr:nvSpPr>
            <xdr:cNvPr id="32783" name="Drop Down 15" hidden="1">
              <a:extLst>
                <a:ext uri="{63B3BB69-23CF-44E3-9099-C40C66FF867C}">
                  <a14:compatExt spid="_x0000_s32783"/>
                </a:ext>
                <a:ext uri="{FF2B5EF4-FFF2-40B4-BE49-F238E27FC236}">
                  <a16:creationId xmlns:a16="http://schemas.microsoft.com/office/drawing/2014/main" id="{00000000-0008-0000-0300-00000F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26</xdr:row>
          <xdr:rowOff>114300</xdr:rowOff>
        </xdr:from>
        <xdr:to>
          <xdr:col>6</xdr:col>
          <xdr:colOff>1143000</xdr:colOff>
          <xdr:row>26</xdr:row>
          <xdr:rowOff>314325</xdr:rowOff>
        </xdr:to>
        <xdr:sp macro="" textlink="">
          <xdr:nvSpPr>
            <xdr:cNvPr id="32784" name="Drop Down 16" hidden="1">
              <a:extLst>
                <a:ext uri="{63B3BB69-23CF-44E3-9099-C40C66FF867C}">
                  <a14:compatExt spid="_x0000_s32784"/>
                </a:ext>
                <a:ext uri="{FF2B5EF4-FFF2-40B4-BE49-F238E27FC236}">
                  <a16:creationId xmlns:a16="http://schemas.microsoft.com/office/drawing/2014/main" id="{00000000-0008-0000-0300-000010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27</xdr:row>
          <xdr:rowOff>114300</xdr:rowOff>
        </xdr:from>
        <xdr:to>
          <xdr:col>6</xdr:col>
          <xdr:colOff>1143000</xdr:colOff>
          <xdr:row>27</xdr:row>
          <xdr:rowOff>314325</xdr:rowOff>
        </xdr:to>
        <xdr:sp macro="" textlink="">
          <xdr:nvSpPr>
            <xdr:cNvPr id="32785" name="Drop Down 17" hidden="1">
              <a:extLst>
                <a:ext uri="{63B3BB69-23CF-44E3-9099-C40C66FF867C}">
                  <a14:compatExt spid="_x0000_s32785"/>
                </a:ext>
                <a:ext uri="{FF2B5EF4-FFF2-40B4-BE49-F238E27FC236}">
                  <a16:creationId xmlns:a16="http://schemas.microsoft.com/office/drawing/2014/main" id="{00000000-0008-0000-0300-000011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28</xdr:row>
          <xdr:rowOff>114300</xdr:rowOff>
        </xdr:from>
        <xdr:to>
          <xdr:col>6</xdr:col>
          <xdr:colOff>1143000</xdr:colOff>
          <xdr:row>28</xdr:row>
          <xdr:rowOff>314325</xdr:rowOff>
        </xdr:to>
        <xdr:sp macro="" textlink="">
          <xdr:nvSpPr>
            <xdr:cNvPr id="32786" name="Drop Down 18" hidden="1">
              <a:extLst>
                <a:ext uri="{63B3BB69-23CF-44E3-9099-C40C66FF867C}">
                  <a14:compatExt spid="_x0000_s32786"/>
                </a:ext>
                <a:ext uri="{FF2B5EF4-FFF2-40B4-BE49-F238E27FC236}">
                  <a16:creationId xmlns:a16="http://schemas.microsoft.com/office/drawing/2014/main" id="{00000000-0008-0000-0300-000012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29</xdr:row>
          <xdr:rowOff>114300</xdr:rowOff>
        </xdr:from>
        <xdr:to>
          <xdr:col>6</xdr:col>
          <xdr:colOff>1143000</xdr:colOff>
          <xdr:row>29</xdr:row>
          <xdr:rowOff>314325</xdr:rowOff>
        </xdr:to>
        <xdr:sp macro="" textlink="">
          <xdr:nvSpPr>
            <xdr:cNvPr id="32787" name="Drop Down 19" hidden="1">
              <a:extLst>
                <a:ext uri="{63B3BB69-23CF-44E3-9099-C40C66FF867C}">
                  <a14:compatExt spid="_x0000_s32787"/>
                </a:ext>
                <a:ext uri="{FF2B5EF4-FFF2-40B4-BE49-F238E27FC236}">
                  <a16:creationId xmlns:a16="http://schemas.microsoft.com/office/drawing/2014/main" id="{00000000-0008-0000-0300-000013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30</xdr:row>
          <xdr:rowOff>114300</xdr:rowOff>
        </xdr:from>
        <xdr:to>
          <xdr:col>6</xdr:col>
          <xdr:colOff>1143000</xdr:colOff>
          <xdr:row>30</xdr:row>
          <xdr:rowOff>314325</xdr:rowOff>
        </xdr:to>
        <xdr:sp macro="" textlink="">
          <xdr:nvSpPr>
            <xdr:cNvPr id="32788" name="Drop Down 20" hidden="1">
              <a:extLst>
                <a:ext uri="{63B3BB69-23CF-44E3-9099-C40C66FF867C}">
                  <a14:compatExt spid="_x0000_s32788"/>
                </a:ext>
                <a:ext uri="{FF2B5EF4-FFF2-40B4-BE49-F238E27FC236}">
                  <a16:creationId xmlns:a16="http://schemas.microsoft.com/office/drawing/2014/main" id="{00000000-0008-0000-0300-000014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31</xdr:row>
          <xdr:rowOff>114300</xdr:rowOff>
        </xdr:from>
        <xdr:to>
          <xdr:col>6</xdr:col>
          <xdr:colOff>1143000</xdr:colOff>
          <xdr:row>31</xdr:row>
          <xdr:rowOff>314325</xdr:rowOff>
        </xdr:to>
        <xdr:sp macro="" textlink="">
          <xdr:nvSpPr>
            <xdr:cNvPr id="32789" name="Drop Down 21" hidden="1">
              <a:extLst>
                <a:ext uri="{63B3BB69-23CF-44E3-9099-C40C66FF867C}">
                  <a14:compatExt spid="_x0000_s32789"/>
                </a:ext>
                <a:ext uri="{FF2B5EF4-FFF2-40B4-BE49-F238E27FC236}">
                  <a16:creationId xmlns:a16="http://schemas.microsoft.com/office/drawing/2014/main" id="{00000000-0008-0000-0300-000015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32</xdr:row>
          <xdr:rowOff>114300</xdr:rowOff>
        </xdr:from>
        <xdr:to>
          <xdr:col>6</xdr:col>
          <xdr:colOff>1143000</xdr:colOff>
          <xdr:row>32</xdr:row>
          <xdr:rowOff>314325</xdr:rowOff>
        </xdr:to>
        <xdr:sp macro="" textlink="">
          <xdr:nvSpPr>
            <xdr:cNvPr id="32790" name="Drop Down 22" hidden="1">
              <a:extLst>
                <a:ext uri="{63B3BB69-23CF-44E3-9099-C40C66FF867C}">
                  <a14:compatExt spid="_x0000_s32790"/>
                </a:ext>
                <a:ext uri="{FF2B5EF4-FFF2-40B4-BE49-F238E27FC236}">
                  <a16:creationId xmlns:a16="http://schemas.microsoft.com/office/drawing/2014/main" id="{00000000-0008-0000-0300-000016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33</xdr:row>
          <xdr:rowOff>114300</xdr:rowOff>
        </xdr:from>
        <xdr:to>
          <xdr:col>6</xdr:col>
          <xdr:colOff>1143000</xdr:colOff>
          <xdr:row>33</xdr:row>
          <xdr:rowOff>314325</xdr:rowOff>
        </xdr:to>
        <xdr:sp macro="" textlink="">
          <xdr:nvSpPr>
            <xdr:cNvPr id="32791" name="Drop Down 23" hidden="1">
              <a:extLst>
                <a:ext uri="{63B3BB69-23CF-44E3-9099-C40C66FF867C}">
                  <a14:compatExt spid="_x0000_s32791"/>
                </a:ext>
                <a:ext uri="{FF2B5EF4-FFF2-40B4-BE49-F238E27FC236}">
                  <a16:creationId xmlns:a16="http://schemas.microsoft.com/office/drawing/2014/main" id="{00000000-0008-0000-0300-000017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34</xdr:row>
          <xdr:rowOff>114300</xdr:rowOff>
        </xdr:from>
        <xdr:to>
          <xdr:col>6</xdr:col>
          <xdr:colOff>1143000</xdr:colOff>
          <xdr:row>34</xdr:row>
          <xdr:rowOff>314325</xdr:rowOff>
        </xdr:to>
        <xdr:sp macro="" textlink="">
          <xdr:nvSpPr>
            <xdr:cNvPr id="32792" name="Drop Down 24" hidden="1">
              <a:extLst>
                <a:ext uri="{63B3BB69-23CF-44E3-9099-C40C66FF867C}">
                  <a14:compatExt spid="_x0000_s32792"/>
                </a:ext>
                <a:ext uri="{FF2B5EF4-FFF2-40B4-BE49-F238E27FC236}">
                  <a16:creationId xmlns:a16="http://schemas.microsoft.com/office/drawing/2014/main" id="{00000000-0008-0000-0300-000018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35</xdr:row>
          <xdr:rowOff>114300</xdr:rowOff>
        </xdr:from>
        <xdr:to>
          <xdr:col>6</xdr:col>
          <xdr:colOff>1143000</xdr:colOff>
          <xdr:row>35</xdr:row>
          <xdr:rowOff>314325</xdr:rowOff>
        </xdr:to>
        <xdr:sp macro="" textlink="">
          <xdr:nvSpPr>
            <xdr:cNvPr id="32793" name="Drop Down 25" hidden="1">
              <a:extLst>
                <a:ext uri="{63B3BB69-23CF-44E3-9099-C40C66FF867C}">
                  <a14:compatExt spid="_x0000_s32793"/>
                </a:ext>
                <a:ext uri="{FF2B5EF4-FFF2-40B4-BE49-F238E27FC236}">
                  <a16:creationId xmlns:a16="http://schemas.microsoft.com/office/drawing/2014/main" id="{00000000-0008-0000-0300-000019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36</xdr:row>
          <xdr:rowOff>114300</xdr:rowOff>
        </xdr:from>
        <xdr:to>
          <xdr:col>6</xdr:col>
          <xdr:colOff>1143000</xdr:colOff>
          <xdr:row>36</xdr:row>
          <xdr:rowOff>314325</xdr:rowOff>
        </xdr:to>
        <xdr:sp macro="" textlink="">
          <xdr:nvSpPr>
            <xdr:cNvPr id="32794" name="Drop Down 26" hidden="1">
              <a:extLst>
                <a:ext uri="{63B3BB69-23CF-44E3-9099-C40C66FF867C}">
                  <a14:compatExt spid="_x0000_s32794"/>
                </a:ext>
                <a:ext uri="{FF2B5EF4-FFF2-40B4-BE49-F238E27FC236}">
                  <a16:creationId xmlns:a16="http://schemas.microsoft.com/office/drawing/2014/main" id="{00000000-0008-0000-0300-00001A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37</xdr:row>
          <xdr:rowOff>114300</xdr:rowOff>
        </xdr:from>
        <xdr:to>
          <xdr:col>6</xdr:col>
          <xdr:colOff>1143000</xdr:colOff>
          <xdr:row>37</xdr:row>
          <xdr:rowOff>314325</xdr:rowOff>
        </xdr:to>
        <xdr:sp macro="" textlink="">
          <xdr:nvSpPr>
            <xdr:cNvPr id="32795" name="Drop Down 27" hidden="1">
              <a:extLst>
                <a:ext uri="{63B3BB69-23CF-44E3-9099-C40C66FF867C}">
                  <a14:compatExt spid="_x0000_s32795"/>
                </a:ext>
                <a:ext uri="{FF2B5EF4-FFF2-40B4-BE49-F238E27FC236}">
                  <a16:creationId xmlns:a16="http://schemas.microsoft.com/office/drawing/2014/main" id="{00000000-0008-0000-0300-00001B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38</xdr:row>
          <xdr:rowOff>114300</xdr:rowOff>
        </xdr:from>
        <xdr:to>
          <xdr:col>6</xdr:col>
          <xdr:colOff>1143000</xdr:colOff>
          <xdr:row>38</xdr:row>
          <xdr:rowOff>314325</xdr:rowOff>
        </xdr:to>
        <xdr:sp macro="" textlink="">
          <xdr:nvSpPr>
            <xdr:cNvPr id="32796" name="Drop Down 28" hidden="1">
              <a:extLst>
                <a:ext uri="{63B3BB69-23CF-44E3-9099-C40C66FF867C}">
                  <a14:compatExt spid="_x0000_s32796"/>
                </a:ext>
                <a:ext uri="{FF2B5EF4-FFF2-40B4-BE49-F238E27FC236}">
                  <a16:creationId xmlns:a16="http://schemas.microsoft.com/office/drawing/2014/main" id="{00000000-0008-0000-0300-00001C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39</xdr:row>
          <xdr:rowOff>114300</xdr:rowOff>
        </xdr:from>
        <xdr:to>
          <xdr:col>6</xdr:col>
          <xdr:colOff>1143000</xdr:colOff>
          <xdr:row>39</xdr:row>
          <xdr:rowOff>314325</xdr:rowOff>
        </xdr:to>
        <xdr:sp macro="" textlink="">
          <xdr:nvSpPr>
            <xdr:cNvPr id="32797" name="Drop Down 29" hidden="1">
              <a:extLst>
                <a:ext uri="{63B3BB69-23CF-44E3-9099-C40C66FF867C}">
                  <a14:compatExt spid="_x0000_s32797"/>
                </a:ext>
                <a:ext uri="{FF2B5EF4-FFF2-40B4-BE49-F238E27FC236}">
                  <a16:creationId xmlns:a16="http://schemas.microsoft.com/office/drawing/2014/main" id="{00000000-0008-0000-0300-00001D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40</xdr:row>
          <xdr:rowOff>114300</xdr:rowOff>
        </xdr:from>
        <xdr:to>
          <xdr:col>6</xdr:col>
          <xdr:colOff>1143000</xdr:colOff>
          <xdr:row>40</xdr:row>
          <xdr:rowOff>314325</xdr:rowOff>
        </xdr:to>
        <xdr:sp macro="" textlink="">
          <xdr:nvSpPr>
            <xdr:cNvPr id="32798" name="Drop Down 30" hidden="1">
              <a:extLst>
                <a:ext uri="{63B3BB69-23CF-44E3-9099-C40C66FF867C}">
                  <a14:compatExt spid="_x0000_s32798"/>
                </a:ext>
                <a:ext uri="{FF2B5EF4-FFF2-40B4-BE49-F238E27FC236}">
                  <a16:creationId xmlns:a16="http://schemas.microsoft.com/office/drawing/2014/main" id="{00000000-0008-0000-0300-00001E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41</xdr:row>
          <xdr:rowOff>114300</xdr:rowOff>
        </xdr:from>
        <xdr:to>
          <xdr:col>6</xdr:col>
          <xdr:colOff>1143000</xdr:colOff>
          <xdr:row>41</xdr:row>
          <xdr:rowOff>314325</xdr:rowOff>
        </xdr:to>
        <xdr:sp macro="" textlink="">
          <xdr:nvSpPr>
            <xdr:cNvPr id="32799" name="Drop Down 31" hidden="1">
              <a:extLst>
                <a:ext uri="{63B3BB69-23CF-44E3-9099-C40C66FF867C}">
                  <a14:compatExt spid="_x0000_s32799"/>
                </a:ext>
                <a:ext uri="{FF2B5EF4-FFF2-40B4-BE49-F238E27FC236}">
                  <a16:creationId xmlns:a16="http://schemas.microsoft.com/office/drawing/2014/main" id="{00000000-0008-0000-0300-00001F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42</xdr:row>
          <xdr:rowOff>114300</xdr:rowOff>
        </xdr:from>
        <xdr:to>
          <xdr:col>6</xdr:col>
          <xdr:colOff>1143000</xdr:colOff>
          <xdr:row>42</xdr:row>
          <xdr:rowOff>314325</xdr:rowOff>
        </xdr:to>
        <xdr:sp macro="" textlink="">
          <xdr:nvSpPr>
            <xdr:cNvPr id="32800" name="Drop Down 32" hidden="1">
              <a:extLst>
                <a:ext uri="{63B3BB69-23CF-44E3-9099-C40C66FF867C}">
                  <a14:compatExt spid="_x0000_s32800"/>
                </a:ext>
                <a:ext uri="{FF2B5EF4-FFF2-40B4-BE49-F238E27FC236}">
                  <a16:creationId xmlns:a16="http://schemas.microsoft.com/office/drawing/2014/main" id="{00000000-0008-0000-0300-000020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43</xdr:row>
          <xdr:rowOff>114300</xdr:rowOff>
        </xdr:from>
        <xdr:to>
          <xdr:col>6</xdr:col>
          <xdr:colOff>1143000</xdr:colOff>
          <xdr:row>43</xdr:row>
          <xdr:rowOff>314325</xdr:rowOff>
        </xdr:to>
        <xdr:sp macro="" textlink="">
          <xdr:nvSpPr>
            <xdr:cNvPr id="32801" name="Drop Down 33" hidden="1">
              <a:extLst>
                <a:ext uri="{63B3BB69-23CF-44E3-9099-C40C66FF867C}">
                  <a14:compatExt spid="_x0000_s32801"/>
                </a:ext>
                <a:ext uri="{FF2B5EF4-FFF2-40B4-BE49-F238E27FC236}">
                  <a16:creationId xmlns:a16="http://schemas.microsoft.com/office/drawing/2014/main" id="{00000000-0008-0000-0300-000021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44</xdr:row>
          <xdr:rowOff>114300</xdr:rowOff>
        </xdr:from>
        <xdr:to>
          <xdr:col>6</xdr:col>
          <xdr:colOff>1143000</xdr:colOff>
          <xdr:row>44</xdr:row>
          <xdr:rowOff>314325</xdr:rowOff>
        </xdr:to>
        <xdr:sp macro="" textlink="">
          <xdr:nvSpPr>
            <xdr:cNvPr id="32802" name="Drop Down 34" hidden="1">
              <a:extLst>
                <a:ext uri="{63B3BB69-23CF-44E3-9099-C40C66FF867C}">
                  <a14:compatExt spid="_x0000_s32802"/>
                </a:ext>
                <a:ext uri="{FF2B5EF4-FFF2-40B4-BE49-F238E27FC236}">
                  <a16:creationId xmlns:a16="http://schemas.microsoft.com/office/drawing/2014/main" id="{00000000-0008-0000-0300-000022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45</xdr:row>
          <xdr:rowOff>114300</xdr:rowOff>
        </xdr:from>
        <xdr:to>
          <xdr:col>6</xdr:col>
          <xdr:colOff>1143000</xdr:colOff>
          <xdr:row>45</xdr:row>
          <xdr:rowOff>314325</xdr:rowOff>
        </xdr:to>
        <xdr:sp macro="" textlink="">
          <xdr:nvSpPr>
            <xdr:cNvPr id="32803" name="Drop Down 35" hidden="1">
              <a:extLst>
                <a:ext uri="{63B3BB69-23CF-44E3-9099-C40C66FF867C}">
                  <a14:compatExt spid="_x0000_s32803"/>
                </a:ext>
                <a:ext uri="{FF2B5EF4-FFF2-40B4-BE49-F238E27FC236}">
                  <a16:creationId xmlns:a16="http://schemas.microsoft.com/office/drawing/2014/main" id="{00000000-0008-0000-0300-000023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46</xdr:row>
          <xdr:rowOff>114300</xdr:rowOff>
        </xdr:from>
        <xdr:to>
          <xdr:col>6</xdr:col>
          <xdr:colOff>1143000</xdr:colOff>
          <xdr:row>46</xdr:row>
          <xdr:rowOff>314325</xdr:rowOff>
        </xdr:to>
        <xdr:sp macro="" textlink="">
          <xdr:nvSpPr>
            <xdr:cNvPr id="32804" name="Drop Down 36" hidden="1">
              <a:extLst>
                <a:ext uri="{63B3BB69-23CF-44E3-9099-C40C66FF867C}">
                  <a14:compatExt spid="_x0000_s32804"/>
                </a:ext>
                <a:ext uri="{FF2B5EF4-FFF2-40B4-BE49-F238E27FC236}">
                  <a16:creationId xmlns:a16="http://schemas.microsoft.com/office/drawing/2014/main" id="{00000000-0008-0000-0300-000024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47</xdr:row>
          <xdr:rowOff>114300</xdr:rowOff>
        </xdr:from>
        <xdr:to>
          <xdr:col>6</xdr:col>
          <xdr:colOff>1143000</xdr:colOff>
          <xdr:row>47</xdr:row>
          <xdr:rowOff>314325</xdr:rowOff>
        </xdr:to>
        <xdr:sp macro="" textlink="">
          <xdr:nvSpPr>
            <xdr:cNvPr id="32805" name="Drop Down 37" hidden="1">
              <a:extLst>
                <a:ext uri="{63B3BB69-23CF-44E3-9099-C40C66FF867C}">
                  <a14:compatExt spid="_x0000_s32805"/>
                </a:ext>
                <a:ext uri="{FF2B5EF4-FFF2-40B4-BE49-F238E27FC236}">
                  <a16:creationId xmlns:a16="http://schemas.microsoft.com/office/drawing/2014/main" id="{00000000-0008-0000-0300-000025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48</xdr:row>
          <xdr:rowOff>114300</xdr:rowOff>
        </xdr:from>
        <xdr:to>
          <xdr:col>6</xdr:col>
          <xdr:colOff>1143000</xdr:colOff>
          <xdr:row>48</xdr:row>
          <xdr:rowOff>314325</xdr:rowOff>
        </xdr:to>
        <xdr:sp macro="" textlink="">
          <xdr:nvSpPr>
            <xdr:cNvPr id="32806" name="Drop Down 38" hidden="1">
              <a:extLst>
                <a:ext uri="{63B3BB69-23CF-44E3-9099-C40C66FF867C}">
                  <a14:compatExt spid="_x0000_s32806"/>
                </a:ext>
                <a:ext uri="{FF2B5EF4-FFF2-40B4-BE49-F238E27FC236}">
                  <a16:creationId xmlns:a16="http://schemas.microsoft.com/office/drawing/2014/main" id="{00000000-0008-0000-0300-000026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49</xdr:row>
          <xdr:rowOff>114300</xdr:rowOff>
        </xdr:from>
        <xdr:to>
          <xdr:col>6</xdr:col>
          <xdr:colOff>1143000</xdr:colOff>
          <xdr:row>49</xdr:row>
          <xdr:rowOff>314325</xdr:rowOff>
        </xdr:to>
        <xdr:sp macro="" textlink="">
          <xdr:nvSpPr>
            <xdr:cNvPr id="32807" name="Drop Down 39" hidden="1">
              <a:extLst>
                <a:ext uri="{63B3BB69-23CF-44E3-9099-C40C66FF867C}">
                  <a14:compatExt spid="_x0000_s32807"/>
                </a:ext>
                <a:ext uri="{FF2B5EF4-FFF2-40B4-BE49-F238E27FC236}">
                  <a16:creationId xmlns:a16="http://schemas.microsoft.com/office/drawing/2014/main" id="{00000000-0008-0000-0300-000027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50</xdr:row>
          <xdr:rowOff>114300</xdr:rowOff>
        </xdr:from>
        <xdr:to>
          <xdr:col>6</xdr:col>
          <xdr:colOff>1143000</xdr:colOff>
          <xdr:row>50</xdr:row>
          <xdr:rowOff>314325</xdr:rowOff>
        </xdr:to>
        <xdr:sp macro="" textlink="">
          <xdr:nvSpPr>
            <xdr:cNvPr id="32808" name="Drop Down 40" hidden="1">
              <a:extLst>
                <a:ext uri="{63B3BB69-23CF-44E3-9099-C40C66FF867C}">
                  <a14:compatExt spid="_x0000_s32808"/>
                </a:ext>
                <a:ext uri="{FF2B5EF4-FFF2-40B4-BE49-F238E27FC236}">
                  <a16:creationId xmlns:a16="http://schemas.microsoft.com/office/drawing/2014/main" id="{00000000-0008-0000-0300-000028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51</xdr:row>
          <xdr:rowOff>114300</xdr:rowOff>
        </xdr:from>
        <xdr:to>
          <xdr:col>6</xdr:col>
          <xdr:colOff>1143000</xdr:colOff>
          <xdr:row>51</xdr:row>
          <xdr:rowOff>314325</xdr:rowOff>
        </xdr:to>
        <xdr:sp macro="" textlink="">
          <xdr:nvSpPr>
            <xdr:cNvPr id="32809" name="Drop Down 41" hidden="1">
              <a:extLst>
                <a:ext uri="{63B3BB69-23CF-44E3-9099-C40C66FF867C}">
                  <a14:compatExt spid="_x0000_s32809"/>
                </a:ext>
                <a:ext uri="{FF2B5EF4-FFF2-40B4-BE49-F238E27FC236}">
                  <a16:creationId xmlns:a16="http://schemas.microsoft.com/office/drawing/2014/main" id="{00000000-0008-0000-0300-000029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52</xdr:row>
          <xdr:rowOff>114300</xdr:rowOff>
        </xdr:from>
        <xdr:to>
          <xdr:col>6</xdr:col>
          <xdr:colOff>1143000</xdr:colOff>
          <xdr:row>52</xdr:row>
          <xdr:rowOff>314325</xdr:rowOff>
        </xdr:to>
        <xdr:sp macro="" textlink="">
          <xdr:nvSpPr>
            <xdr:cNvPr id="32810" name="Drop Down 42" hidden="1">
              <a:extLst>
                <a:ext uri="{63B3BB69-23CF-44E3-9099-C40C66FF867C}">
                  <a14:compatExt spid="_x0000_s32810"/>
                </a:ext>
                <a:ext uri="{FF2B5EF4-FFF2-40B4-BE49-F238E27FC236}">
                  <a16:creationId xmlns:a16="http://schemas.microsoft.com/office/drawing/2014/main" id="{00000000-0008-0000-0300-00002A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53</xdr:row>
          <xdr:rowOff>114300</xdr:rowOff>
        </xdr:from>
        <xdr:to>
          <xdr:col>6</xdr:col>
          <xdr:colOff>1143000</xdr:colOff>
          <xdr:row>53</xdr:row>
          <xdr:rowOff>314325</xdr:rowOff>
        </xdr:to>
        <xdr:sp macro="" textlink="">
          <xdr:nvSpPr>
            <xdr:cNvPr id="32811" name="Drop Down 43" hidden="1">
              <a:extLst>
                <a:ext uri="{63B3BB69-23CF-44E3-9099-C40C66FF867C}">
                  <a14:compatExt spid="_x0000_s32811"/>
                </a:ext>
                <a:ext uri="{FF2B5EF4-FFF2-40B4-BE49-F238E27FC236}">
                  <a16:creationId xmlns:a16="http://schemas.microsoft.com/office/drawing/2014/main" id="{00000000-0008-0000-0300-00002B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54</xdr:row>
          <xdr:rowOff>114300</xdr:rowOff>
        </xdr:from>
        <xdr:to>
          <xdr:col>6</xdr:col>
          <xdr:colOff>1143000</xdr:colOff>
          <xdr:row>54</xdr:row>
          <xdr:rowOff>314325</xdr:rowOff>
        </xdr:to>
        <xdr:sp macro="" textlink="">
          <xdr:nvSpPr>
            <xdr:cNvPr id="32812" name="Drop Down 44" hidden="1">
              <a:extLst>
                <a:ext uri="{63B3BB69-23CF-44E3-9099-C40C66FF867C}">
                  <a14:compatExt spid="_x0000_s32812"/>
                </a:ext>
                <a:ext uri="{FF2B5EF4-FFF2-40B4-BE49-F238E27FC236}">
                  <a16:creationId xmlns:a16="http://schemas.microsoft.com/office/drawing/2014/main" id="{00000000-0008-0000-0300-00002C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55</xdr:row>
          <xdr:rowOff>114300</xdr:rowOff>
        </xdr:from>
        <xdr:to>
          <xdr:col>6</xdr:col>
          <xdr:colOff>1143000</xdr:colOff>
          <xdr:row>55</xdr:row>
          <xdr:rowOff>314325</xdr:rowOff>
        </xdr:to>
        <xdr:sp macro="" textlink="">
          <xdr:nvSpPr>
            <xdr:cNvPr id="32813" name="Drop Down 45" hidden="1">
              <a:extLst>
                <a:ext uri="{63B3BB69-23CF-44E3-9099-C40C66FF867C}">
                  <a14:compatExt spid="_x0000_s32813"/>
                </a:ext>
                <a:ext uri="{FF2B5EF4-FFF2-40B4-BE49-F238E27FC236}">
                  <a16:creationId xmlns:a16="http://schemas.microsoft.com/office/drawing/2014/main" id="{00000000-0008-0000-0300-00002D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56</xdr:row>
          <xdr:rowOff>114300</xdr:rowOff>
        </xdr:from>
        <xdr:to>
          <xdr:col>6</xdr:col>
          <xdr:colOff>1143000</xdr:colOff>
          <xdr:row>56</xdr:row>
          <xdr:rowOff>314325</xdr:rowOff>
        </xdr:to>
        <xdr:sp macro="" textlink="">
          <xdr:nvSpPr>
            <xdr:cNvPr id="32814" name="Drop Down 46" hidden="1">
              <a:extLst>
                <a:ext uri="{63B3BB69-23CF-44E3-9099-C40C66FF867C}">
                  <a14:compatExt spid="_x0000_s32814"/>
                </a:ext>
                <a:ext uri="{FF2B5EF4-FFF2-40B4-BE49-F238E27FC236}">
                  <a16:creationId xmlns:a16="http://schemas.microsoft.com/office/drawing/2014/main" id="{00000000-0008-0000-0300-00002E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57</xdr:row>
          <xdr:rowOff>114300</xdr:rowOff>
        </xdr:from>
        <xdr:to>
          <xdr:col>6</xdr:col>
          <xdr:colOff>1143000</xdr:colOff>
          <xdr:row>57</xdr:row>
          <xdr:rowOff>314325</xdr:rowOff>
        </xdr:to>
        <xdr:sp macro="" textlink="">
          <xdr:nvSpPr>
            <xdr:cNvPr id="32815" name="Drop Down 47" hidden="1">
              <a:extLst>
                <a:ext uri="{63B3BB69-23CF-44E3-9099-C40C66FF867C}">
                  <a14:compatExt spid="_x0000_s32815"/>
                </a:ext>
                <a:ext uri="{FF2B5EF4-FFF2-40B4-BE49-F238E27FC236}">
                  <a16:creationId xmlns:a16="http://schemas.microsoft.com/office/drawing/2014/main" id="{00000000-0008-0000-0300-00002F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58</xdr:row>
          <xdr:rowOff>114300</xdr:rowOff>
        </xdr:from>
        <xdr:to>
          <xdr:col>6</xdr:col>
          <xdr:colOff>1143000</xdr:colOff>
          <xdr:row>58</xdr:row>
          <xdr:rowOff>314325</xdr:rowOff>
        </xdr:to>
        <xdr:sp macro="" textlink="">
          <xdr:nvSpPr>
            <xdr:cNvPr id="32816" name="Drop Down 48" hidden="1">
              <a:extLst>
                <a:ext uri="{63B3BB69-23CF-44E3-9099-C40C66FF867C}">
                  <a14:compatExt spid="_x0000_s32816"/>
                </a:ext>
                <a:ext uri="{FF2B5EF4-FFF2-40B4-BE49-F238E27FC236}">
                  <a16:creationId xmlns:a16="http://schemas.microsoft.com/office/drawing/2014/main" id="{00000000-0008-0000-0300-000030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59</xdr:row>
          <xdr:rowOff>114300</xdr:rowOff>
        </xdr:from>
        <xdr:to>
          <xdr:col>6</xdr:col>
          <xdr:colOff>1143000</xdr:colOff>
          <xdr:row>59</xdr:row>
          <xdr:rowOff>314325</xdr:rowOff>
        </xdr:to>
        <xdr:sp macro="" textlink="">
          <xdr:nvSpPr>
            <xdr:cNvPr id="32817" name="Drop Down 49" hidden="1">
              <a:extLst>
                <a:ext uri="{63B3BB69-23CF-44E3-9099-C40C66FF867C}">
                  <a14:compatExt spid="_x0000_s32817"/>
                </a:ext>
                <a:ext uri="{FF2B5EF4-FFF2-40B4-BE49-F238E27FC236}">
                  <a16:creationId xmlns:a16="http://schemas.microsoft.com/office/drawing/2014/main" id="{00000000-0008-0000-0300-000031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60</xdr:row>
          <xdr:rowOff>114300</xdr:rowOff>
        </xdr:from>
        <xdr:to>
          <xdr:col>6</xdr:col>
          <xdr:colOff>1143000</xdr:colOff>
          <xdr:row>60</xdr:row>
          <xdr:rowOff>314325</xdr:rowOff>
        </xdr:to>
        <xdr:sp macro="" textlink="">
          <xdr:nvSpPr>
            <xdr:cNvPr id="32818" name="Drop Down 50" hidden="1">
              <a:extLst>
                <a:ext uri="{63B3BB69-23CF-44E3-9099-C40C66FF867C}">
                  <a14:compatExt spid="_x0000_s32818"/>
                </a:ext>
                <a:ext uri="{FF2B5EF4-FFF2-40B4-BE49-F238E27FC236}">
                  <a16:creationId xmlns:a16="http://schemas.microsoft.com/office/drawing/2014/main" id="{00000000-0008-0000-0300-000032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276225</xdr:colOff>
          <xdr:row>5</xdr:row>
          <xdr:rowOff>152400</xdr:rowOff>
        </xdr:from>
        <xdr:to>
          <xdr:col>24</xdr:col>
          <xdr:colOff>1123950</xdr:colOff>
          <xdr:row>6</xdr:row>
          <xdr:rowOff>19050</xdr:rowOff>
        </xdr:to>
        <xdr:sp macro="" textlink="">
          <xdr:nvSpPr>
            <xdr:cNvPr id="32919" name="Drop Down 151" hidden="1">
              <a:extLst>
                <a:ext uri="{63B3BB69-23CF-44E3-9099-C40C66FF867C}">
                  <a14:compatExt spid="_x0000_s32919"/>
                </a:ext>
                <a:ext uri="{FF2B5EF4-FFF2-40B4-BE49-F238E27FC236}">
                  <a16:creationId xmlns:a16="http://schemas.microsoft.com/office/drawing/2014/main" id="{00000000-0008-0000-0300-000097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276225</xdr:colOff>
          <xdr:row>6</xdr:row>
          <xdr:rowOff>190500</xdr:rowOff>
        </xdr:from>
        <xdr:to>
          <xdr:col>24</xdr:col>
          <xdr:colOff>1123950</xdr:colOff>
          <xdr:row>7</xdr:row>
          <xdr:rowOff>247650</xdr:rowOff>
        </xdr:to>
        <xdr:sp macro="" textlink="">
          <xdr:nvSpPr>
            <xdr:cNvPr id="32920" name="Drop Down 152" hidden="1">
              <a:extLst>
                <a:ext uri="{63B3BB69-23CF-44E3-9099-C40C66FF867C}">
                  <a14:compatExt spid="_x0000_s32920"/>
                </a:ext>
                <a:ext uri="{FF2B5EF4-FFF2-40B4-BE49-F238E27FC236}">
                  <a16:creationId xmlns:a16="http://schemas.microsoft.com/office/drawing/2014/main" id="{00000000-0008-0000-0300-000098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276225</xdr:colOff>
          <xdr:row>7</xdr:row>
          <xdr:rowOff>457200</xdr:rowOff>
        </xdr:from>
        <xdr:to>
          <xdr:col>24</xdr:col>
          <xdr:colOff>1123950</xdr:colOff>
          <xdr:row>7</xdr:row>
          <xdr:rowOff>733425</xdr:rowOff>
        </xdr:to>
        <xdr:sp macro="" textlink="">
          <xdr:nvSpPr>
            <xdr:cNvPr id="32921" name="Drop Down 153" hidden="1">
              <a:extLst>
                <a:ext uri="{63B3BB69-23CF-44E3-9099-C40C66FF867C}">
                  <a14:compatExt spid="_x0000_s32921"/>
                </a:ext>
                <a:ext uri="{FF2B5EF4-FFF2-40B4-BE49-F238E27FC236}">
                  <a16:creationId xmlns:a16="http://schemas.microsoft.com/office/drawing/2014/main" id="{00000000-0008-0000-0300-000099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276225</xdr:colOff>
          <xdr:row>8</xdr:row>
          <xdr:rowOff>314325</xdr:rowOff>
        </xdr:from>
        <xdr:to>
          <xdr:col>24</xdr:col>
          <xdr:colOff>1133475</xdr:colOff>
          <xdr:row>9</xdr:row>
          <xdr:rowOff>190500</xdr:rowOff>
        </xdr:to>
        <xdr:sp macro="" textlink="">
          <xdr:nvSpPr>
            <xdr:cNvPr id="32922" name="Drop Down 154" hidden="1">
              <a:extLst>
                <a:ext uri="{63B3BB69-23CF-44E3-9099-C40C66FF867C}">
                  <a14:compatExt spid="_x0000_s32922"/>
                </a:ext>
                <a:ext uri="{FF2B5EF4-FFF2-40B4-BE49-F238E27FC236}">
                  <a16:creationId xmlns:a16="http://schemas.microsoft.com/office/drawing/2014/main" id="{00000000-0008-0000-0300-00009A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276225</xdr:colOff>
          <xdr:row>9</xdr:row>
          <xdr:rowOff>381000</xdr:rowOff>
        </xdr:from>
        <xdr:to>
          <xdr:col>24</xdr:col>
          <xdr:colOff>1123950</xdr:colOff>
          <xdr:row>9</xdr:row>
          <xdr:rowOff>647700</xdr:rowOff>
        </xdr:to>
        <xdr:sp macro="" textlink="">
          <xdr:nvSpPr>
            <xdr:cNvPr id="32923" name="Drop Down 155" hidden="1">
              <a:extLst>
                <a:ext uri="{63B3BB69-23CF-44E3-9099-C40C66FF867C}">
                  <a14:compatExt spid="_x0000_s32923"/>
                </a:ext>
                <a:ext uri="{FF2B5EF4-FFF2-40B4-BE49-F238E27FC236}">
                  <a16:creationId xmlns:a16="http://schemas.microsoft.com/office/drawing/2014/main" id="{00000000-0008-0000-0300-00009B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61</xdr:row>
          <xdr:rowOff>114300</xdr:rowOff>
        </xdr:from>
        <xdr:to>
          <xdr:col>6</xdr:col>
          <xdr:colOff>1143000</xdr:colOff>
          <xdr:row>61</xdr:row>
          <xdr:rowOff>314325</xdr:rowOff>
        </xdr:to>
        <xdr:sp macro="" textlink="">
          <xdr:nvSpPr>
            <xdr:cNvPr id="32924" name="Drop Down 156" hidden="1">
              <a:extLst>
                <a:ext uri="{63B3BB69-23CF-44E3-9099-C40C66FF867C}">
                  <a14:compatExt spid="_x0000_s32924"/>
                </a:ext>
                <a:ext uri="{FF2B5EF4-FFF2-40B4-BE49-F238E27FC236}">
                  <a16:creationId xmlns:a16="http://schemas.microsoft.com/office/drawing/2014/main" id="{00000000-0008-0000-0300-00009C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171450</xdr:colOff>
          <xdr:row>6</xdr:row>
          <xdr:rowOff>95250</xdr:rowOff>
        </xdr:from>
        <xdr:to>
          <xdr:col>3</xdr:col>
          <xdr:colOff>3209925</xdr:colOff>
          <xdr:row>6</xdr:row>
          <xdr:rowOff>361950</xdr:rowOff>
        </xdr:to>
        <xdr:sp macro="" textlink="">
          <xdr:nvSpPr>
            <xdr:cNvPr id="2050" name="Drop Down 2" hidden="1">
              <a:extLst>
                <a:ext uri="{63B3BB69-23CF-44E3-9099-C40C66FF867C}">
                  <a14:compatExt spid="_x0000_s2050"/>
                </a:ext>
                <a:ext uri="{FF2B5EF4-FFF2-40B4-BE49-F238E27FC236}">
                  <a16:creationId xmlns:a16="http://schemas.microsoft.com/office/drawing/2014/main" id="{00000000-0008-0000-0400-00000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xdr:row>
          <xdr:rowOff>95250</xdr:rowOff>
        </xdr:from>
        <xdr:to>
          <xdr:col>3</xdr:col>
          <xdr:colOff>3209925</xdr:colOff>
          <xdr:row>7</xdr:row>
          <xdr:rowOff>361950</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4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xdr:row>
          <xdr:rowOff>95250</xdr:rowOff>
        </xdr:from>
        <xdr:to>
          <xdr:col>3</xdr:col>
          <xdr:colOff>3209925</xdr:colOff>
          <xdr:row>8</xdr:row>
          <xdr:rowOff>361950</xdr:rowOff>
        </xdr:to>
        <xdr:sp macro="" textlink="">
          <xdr:nvSpPr>
            <xdr:cNvPr id="2052" name="Drop Down 4" hidden="1">
              <a:extLst>
                <a:ext uri="{63B3BB69-23CF-44E3-9099-C40C66FF867C}">
                  <a14:compatExt spid="_x0000_s2052"/>
                </a:ext>
                <a:ext uri="{FF2B5EF4-FFF2-40B4-BE49-F238E27FC236}">
                  <a16:creationId xmlns:a16="http://schemas.microsoft.com/office/drawing/2014/main" id="{00000000-0008-0000-0400-00000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xdr:row>
          <xdr:rowOff>95250</xdr:rowOff>
        </xdr:from>
        <xdr:to>
          <xdr:col>3</xdr:col>
          <xdr:colOff>3209925</xdr:colOff>
          <xdr:row>9</xdr:row>
          <xdr:rowOff>361950</xdr:rowOff>
        </xdr:to>
        <xdr:sp macro="" textlink="">
          <xdr:nvSpPr>
            <xdr:cNvPr id="2053" name="Drop Down 5" hidden="1">
              <a:extLst>
                <a:ext uri="{63B3BB69-23CF-44E3-9099-C40C66FF867C}">
                  <a14:compatExt spid="_x0000_s2053"/>
                </a:ext>
                <a:ext uri="{FF2B5EF4-FFF2-40B4-BE49-F238E27FC236}">
                  <a16:creationId xmlns:a16="http://schemas.microsoft.com/office/drawing/2014/main" id="{00000000-0008-0000-0400-00000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xdr:row>
          <xdr:rowOff>95250</xdr:rowOff>
        </xdr:from>
        <xdr:to>
          <xdr:col>3</xdr:col>
          <xdr:colOff>3209925</xdr:colOff>
          <xdr:row>10</xdr:row>
          <xdr:rowOff>361950</xdr:rowOff>
        </xdr:to>
        <xdr:sp macro="" textlink="">
          <xdr:nvSpPr>
            <xdr:cNvPr id="2054" name="Drop Down 6" hidden="1">
              <a:extLst>
                <a:ext uri="{63B3BB69-23CF-44E3-9099-C40C66FF867C}">
                  <a14:compatExt spid="_x0000_s2054"/>
                </a:ext>
                <a:ext uri="{FF2B5EF4-FFF2-40B4-BE49-F238E27FC236}">
                  <a16:creationId xmlns:a16="http://schemas.microsoft.com/office/drawing/2014/main" id="{00000000-0008-0000-0400-00000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xdr:row>
          <xdr:rowOff>95250</xdr:rowOff>
        </xdr:from>
        <xdr:to>
          <xdr:col>3</xdr:col>
          <xdr:colOff>3209925</xdr:colOff>
          <xdr:row>11</xdr:row>
          <xdr:rowOff>361950</xdr:rowOff>
        </xdr:to>
        <xdr:sp macro="" textlink="">
          <xdr:nvSpPr>
            <xdr:cNvPr id="2055" name="Drop Down 7" hidden="1">
              <a:extLst>
                <a:ext uri="{63B3BB69-23CF-44E3-9099-C40C66FF867C}">
                  <a14:compatExt spid="_x0000_s2055"/>
                </a:ext>
                <a:ext uri="{FF2B5EF4-FFF2-40B4-BE49-F238E27FC236}">
                  <a16:creationId xmlns:a16="http://schemas.microsoft.com/office/drawing/2014/main" id="{00000000-0008-0000-0400-00000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12</xdr:row>
          <xdr:rowOff>95250</xdr:rowOff>
        </xdr:from>
        <xdr:to>
          <xdr:col>3</xdr:col>
          <xdr:colOff>3209925</xdr:colOff>
          <xdr:row>12</xdr:row>
          <xdr:rowOff>361950</xdr:rowOff>
        </xdr:to>
        <xdr:sp macro="" textlink="">
          <xdr:nvSpPr>
            <xdr:cNvPr id="2056" name="Drop Down 8" hidden="1">
              <a:extLst>
                <a:ext uri="{63B3BB69-23CF-44E3-9099-C40C66FF867C}">
                  <a14:compatExt spid="_x0000_s2056"/>
                </a:ext>
                <a:ext uri="{FF2B5EF4-FFF2-40B4-BE49-F238E27FC236}">
                  <a16:creationId xmlns:a16="http://schemas.microsoft.com/office/drawing/2014/main" id="{00000000-0008-0000-0400-00000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13</xdr:row>
          <xdr:rowOff>95250</xdr:rowOff>
        </xdr:from>
        <xdr:to>
          <xdr:col>3</xdr:col>
          <xdr:colOff>3209925</xdr:colOff>
          <xdr:row>13</xdr:row>
          <xdr:rowOff>361950</xdr:rowOff>
        </xdr:to>
        <xdr:sp macro="" textlink="">
          <xdr:nvSpPr>
            <xdr:cNvPr id="2057" name="Drop Down 9" hidden="1">
              <a:extLst>
                <a:ext uri="{63B3BB69-23CF-44E3-9099-C40C66FF867C}">
                  <a14:compatExt spid="_x0000_s2057"/>
                </a:ext>
                <a:ext uri="{FF2B5EF4-FFF2-40B4-BE49-F238E27FC236}">
                  <a16:creationId xmlns:a16="http://schemas.microsoft.com/office/drawing/2014/main" id="{00000000-0008-0000-0400-00000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14</xdr:row>
          <xdr:rowOff>95250</xdr:rowOff>
        </xdr:from>
        <xdr:to>
          <xdr:col>3</xdr:col>
          <xdr:colOff>3209925</xdr:colOff>
          <xdr:row>14</xdr:row>
          <xdr:rowOff>361950</xdr:rowOff>
        </xdr:to>
        <xdr:sp macro="" textlink="">
          <xdr:nvSpPr>
            <xdr:cNvPr id="2058" name="Drop Down 10" hidden="1">
              <a:extLst>
                <a:ext uri="{63B3BB69-23CF-44E3-9099-C40C66FF867C}">
                  <a14:compatExt spid="_x0000_s2058"/>
                </a:ext>
                <a:ext uri="{FF2B5EF4-FFF2-40B4-BE49-F238E27FC236}">
                  <a16:creationId xmlns:a16="http://schemas.microsoft.com/office/drawing/2014/main" id="{00000000-0008-0000-0400-00000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15</xdr:row>
          <xdr:rowOff>95250</xdr:rowOff>
        </xdr:from>
        <xdr:to>
          <xdr:col>3</xdr:col>
          <xdr:colOff>3209925</xdr:colOff>
          <xdr:row>15</xdr:row>
          <xdr:rowOff>361950</xdr:rowOff>
        </xdr:to>
        <xdr:sp macro="" textlink="">
          <xdr:nvSpPr>
            <xdr:cNvPr id="2059" name="Drop Down 11" hidden="1">
              <a:extLst>
                <a:ext uri="{63B3BB69-23CF-44E3-9099-C40C66FF867C}">
                  <a14:compatExt spid="_x0000_s2059"/>
                </a:ext>
                <a:ext uri="{FF2B5EF4-FFF2-40B4-BE49-F238E27FC236}">
                  <a16:creationId xmlns:a16="http://schemas.microsoft.com/office/drawing/2014/main" id="{00000000-0008-0000-0400-00000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16</xdr:row>
          <xdr:rowOff>95250</xdr:rowOff>
        </xdr:from>
        <xdr:to>
          <xdr:col>3</xdr:col>
          <xdr:colOff>3209925</xdr:colOff>
          <xdr:row>16</xdr:row>
          <xdr:rowOff>361950</xdr:rowOff>
        </xdr:to>
        <xdr:sp macro="" textlink="">
          <xdr:nvSpPr>
            <xdr:cNvPr id="2060" name="Drop Down 12" hidden="1">
              <a:extLst>
                <a:ext uri="{63B3BB69-23CF-44E3-9099-C40C66FF867C}">
                  <a14:compatExt spid="_x0000_s2060"/>
                </a:ext>
                <a:ext uri="{FF2B5EF4-FFF2-40B4-BE49-F238E27FC236}">
                  <a16:creationId xmlns:a16="http://schemas.microsoft.com/office/drawing/2014/main" id="{00000000-0008-0000-0400-00000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17</xdr:row>
          <xdr:rowOff>95250</xdr:rowOff>
        </xdr:from>
        <xdr:to>
          <xdr:col>3</xdr:col>
          <xdr:colOff>3209925</xdr:colOff>
          <xdr:row>17</xdr:row>
          <xdr:rowOff>361950</xdr:rowOff>
        </xdr:to>
        <xdr:sp macro="" textlink="">
          <xdr:nvSpPr>
            <xdr:cNvPr id="2061" name="Drop Down 13" hidden="1">
              <a:extLst>
                <a:ext uri="{63B3BB69-23CF-44E3-9099-C40C66FF867C}">
                  <a14:compatExt spid="_x0000_s2061"/>
                </a:ext>
                <a:ext uri="{FF2B5EF4-FFF2-40B4-BE49-F238E27FC236}">
                  <a16:creationId xmlns:a16="http://schemas.microsoft.com/office/drawing/2014/main" id="{00000000-0008-0000-0400-00000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18</xdr:row>
          <xdr:rowOff>95250</xdr:rowOff>
        </xdr:from>
        <xdr:to>
          <xdr:col>3</xdr:col>
          <xdr:colOff>3209925</xdr:colOff>
          <xdr:row>18</xdr:row>
          <xdr:rowOff>361950</xdr:rowOff>
        </xdr:to>
        <xdr:sp macro="" textlink="">
          <xdr:nvSpPr>
            <xdr:cNvPr id="2062" name="Drop Down 14" hidden="1">
              <a:extLst>
                <a:ext uri="{63B3BB69-23CF-44E3-9099-C40C66FF867C}">
                  <a14:compatExt spid="_x0000_s2062"/>
                </a:ext>
                <a:ext uri="{FF2B5EF4-FFF2-40B4-BE49-F238E27FC236}">
                  <a16:creationId xmlns:a16="http://schemas.microsoft.com/office/drawing/2014/main" id="{00000000-0008-0000-0400-00000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19</xdr:row>
          <xdr:rowOff>95250</xdr:rowOff>
        </xdr:from>
        <xdr:to>
          <xdr:col>3</xdr:col>
          <xdr:colOff>3209925</xdr:colOff>
          <xdr:row>19</xdr:row>
          <xdr:rowOff>361950</xdr:rowOff>
        </xdr:to>
        <xdr:sp macro="" textlink="">
          <xdr:nvSpPr>
            <xdr:cNvPr id="2063" name="Drop Down 15" hidden="1">
              <a:extLst>
                <a:ext uri="{63B3BB69-23CF-44E3-9099-C40C66FF867C}">
                  <a14:compatExt spid="_x0000_s2063"/>
                </a:ext>
                <a:ext uri="{FF2B5EF4-FFF2-40B4-BE49-F238E27FC236}">
                  <a16:creationId xmlns:a16="http://schemas.microsoft.com/office/drawing/2014/main" id="{00000000-0008-0000-0400-00000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20</xdr:row>
          <xdr:rowOff>95250</xdr:rowOff>
        </xdr:from>
        <xdr:to>
          <xdr:col>3</xdr:col>
          <xdr:colOff>3209925</xdr:colOff>
          <xdr:row>20</xdr:row>
          <xdr:rowOff>361950</xdr:rowOff>
        </xdr:to>
        <xdr:sp macro="" textlink="">
          <xdr:nvSpPr>
            <xdr:cNvPr id="2064" name="Drop Down 16" hidden="1">
              <a:extLst>
                <a:ext uri="{63B3BB69-23CF-44E3-9099-C40C66FF867C}">
                  <a14:compatExt spid="_x0000_s2064"/>
                </a:ext>
                <a:ext uri="{FF2B5EF4-FFF2-40B4-BE49-F238E27FC236}">
                  <a16:creationId xmlns:a16="http://schemas.microsoft.com/office/drawing/2014/main" id="{00000000-0008-0000-0400-00001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21</xdr:row>
          <xdr:rowOff>95250</xdr:rowOff>
        </xdr:from>
        <xdr:to>
          <xdr:col>3</xdr:col>
          <xdr:colOff>3209925</xdr:colOff>
          <xdr:row>21</xdr:row>
          <xdr:rowOff>361950</xdr:rowOff>
        </xdr:to>
        <xdr:sp macro="" textlink="">
          <xdr:nvSpPr>
            <xdr:cNvPr id="2065" name="Drop Down 17" hidden="1">
              <a:extLst>
                <a:ext uri="{63B3BB69-23CF-44E3-9099-C40C66FF867C}">
                  <a14:compatExt spid="_x0000_s2065"/>
                </a:ext>
                <a:ext uri="{FF2B5EF4-FFF2-40B4-BE49-F238E27FC236}">
                  <a16:creationId xmlns:a16="http://schemas.microsoft.com/office/drawing/2014/main" id="{00000000-0008-0000-0400-00001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22</xdr:row>
          <xdr:rowOff>95250</xdr:rowOff>
        </xdr:from>
        <xdr:to>
          <xdr:col>3</xdr:col>
          <xdr:colOff>3209925</xdr:colOff>
          <xdr:row>22</xdr:row>
          <xdr:rowOff>361950</xdr:rowOff>
        </xdr:to>
        <xdr:sp macro="" textlink="">
          <xdr:nvSpPr>
            <xdr:cNvPr id="2066" name="Drop Down 18" hidden="1">
              <a:extLst>
                <a:ext uri="{63B3BB69-23CF-44E3-9099-C40C66FF867C}">
                  <a14:compatExt spid="_x0000_s2066"/>
                </a:ext>
                <a:ext uri="{FF2B5EF4-FFF2-40B4-BE49-F238E27FC236}">
                  <a16:creationId xmlns:a16="http://schemas.microsoft.com/office/drawing/2014/main" id="{00000000-0008-0000-0400-00001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23</xdr:row>
          <xdr:rowOff>95250</xdr:rowOff>
        </xdr:from>
        <xdr:to>
          <xdr:col>3</xdr:col>
          <xdr:colOff>3209925</xdr:colOff>
          <xdr:row>23</xdr:row>
          <xdr:rowOff>361950</xdr:rowOff>
        </xdr:to>
        <xdr:sp macro="" textlink="">
          <xdr:nvSpPr>
            <xdr:cNvPr id="2067" name="Drop Down 19" hidden="1">
              <a:extLst>
                <a:ext uri="{63B3BB69-23CF-44E3-9099-C40C66FF867C}">
                  <a14:compatExt spid="_x0000_s2067"/>
                </a:ext>
                <a:ext uri="{FF2B5EF4-FFF2-40B4-BE49-F238E27FC236}">
                  <a16:creationId xmlns:a16="http://schemas.microsoft.com/office/drawing/2014/main" id="{00000000-0008-0000-0400-00001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24</xdr:row>
          <xdr:rowOff>95250</xdr:rowOff>
        </xdr:from>
        <xdr:to>
          <xdr:col>3</xdr:col>
          <xdr:colOff>3209925</xdr:colOff>
          <xdr:row>24</xdr:row>
          <xdr:rowOff>361950</xdr:rowOff>
        </xdr:to>
        <xdr:sp macro="" textlink="">
          <xdr:nvSpPr>
            <xdr:cNvPr id="2068" name="Drop Down 20" hidden="1">
              <a:extLst>
                <a:ext uri="{63B3BB69-23CF-44E3-9099-C40C66FF867C}">
                  <a14:compatExt spid="_x0000_s2068"/>
                </a:ext>
                <a:ext uri="{FF2B5EF4-FFF2-40B4-BE49-F238E27FC236}">
                  <a16:creationId xmlns:a16="http://schemas.microsoft.com/office/drawing/2014/main" id="{00000000-0008-0000-0400-00001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25</xdr:row>
          <xdr:rowOff>95250</xdr:rowOff>
        </xdr:from>
        <xdr:to>
          <xdr:col>3</xdr:col>
          <xdr:colOff>3209925</xdr:colOff>
          <xdr:row>25</xdr:row>
          <xdr:rowOff>361950</xdr:rowOff>
        </xdr:to>
        <xdr:sp macro="" textlink="">
          <xdr:nvSpPr>
            <xdr:cNvPr id="2069" name="Drop Down 21" hidden="1">
              <a:extLst>
                <a:ext uri="{63B3BB69-23CF-44E3-9099-C40C66FF867C}">
                  <a14:compatExt spid="_x0000_s2069"/>
                </a:ext>
                <a:ext uri="{FF2B5EF4-FFF2-40B4-BE49-F238E27FC236}">
                  <a16:creationId xmlns:a16="http://schemas.microsoft.com/office/drawing/2014/main" id="{00000000-0008-0000-0400-00001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209550</xdr:colOff>
          <xdr:row>4</xdr:row>
          <xdr:rowOff>142875</xdr:rowOff>
        </xdr:from>
        <xdr:to>
          <xdr:col>21</xdr:col>
          <xdr:colOff>533400</xdr:colOff>
          <xdr:row>4</xdr:row>
          <xdr:rowOff>371475</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4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200025</xdr:colOff>
          <xdr:row>5</xdr:row>
          <xdr:rowOff>152400</xdr:rowOff>
        </xdr:from>
        <xdr:to>
          <xdr:col>21</xdr:col>
          <xdr:colOff>533400</xdr:colOff>
          <xdr:row>5</xdr:row>
          <xdr:rowOff>371475</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4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200025</xdr:colOff>
          <xdr:row>6</xdr:row>
          <xdr:rowOff>123825</xdr:rowOff>
        </xdr:from>
        <xdr:to>
          <xdr:col>21</xdr:col>
          <xdr:colOff>533400</xdr:colOff>
          <xdr:row>6</xdr:row>
          <xdr:rowOff>342900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4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7</xdr:row>
          <xdr:rowOff>123825</xdr:rowOff>
        </xdr:from>
        <xdr:to>
          <xdr:col>21</xdr:col>
          <xdr:colOff>514350</xdr:colOff>
          <xdr:row>7</xdr:row>
          <xdr:rowOff>352425</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4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8</xdr:row>
          <xdr:rowOff>85725</xdr:rowOff>
        </xdr:from>
        <xdr:to>
          <xdr:col>21</xdr:col>
          <xdr:colOff>514350</xdr:colOff>
          <xdr:row>8</xdr:row>
          <xdr:rowOff>314325</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4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161925</xdr:colOff>
          <xdr:row>12</xdr:row>
          <xdr:rowOff>114300</xdr:rowOff>
        </xdr:from>
        <xdr:to>
          <xdr:col>22</xdr:col>
          <xdr:colOff>371475</xdr:colOff>
          <xdr:row>12</xdr:row>
          <xdr:rowOff>390525</xdr:rowOff>
        </xdr:to>
        <xdr:sp macro="" textlink="">
          <xdr:nvSpPr>
            <xdr:cNvPr id="2106" name="Drop Down 58" hidden="1">
              <a:extLst>
                <a:ext uri="{63B3BB69-23CF-44E3-9099-C40C66FF867C}">
                  <a14:compatExt spid="_x0000_s2106"/>
                </a:ext>
                <a:ext uri="{FF2B5EF4-FFF2-40B4-BE49-F238E27FC236}">
                  <a16:creationId xmlns:a16="http://schemas.microsoft.com/office/drawing/2014/main" id="{00000000-0008-0000-0400-00003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161925</xdr:colOff>
          <xdr:row>13</xdr:row>
          <xdr:rowOff>95250</xdr:rowOff>
        </xdr:from>
        <xdr:to>
          <xdr:col>22</xdr:col>
          <xdr:colOff>371475</xdr:colOff>
          <xdr:row>13</xdr:row>
          <xdr:rowOff>371475</xdr:rowOff>
        </xdr:to>
        <xdr:sp macro="" textlink="">
          <xdr:nvSpPr>
            <xdr:cNvPr id="2107" name="Drop Down 59" hidden="1">
              <a:extLst>
                <a:ext uri="{63B3BB69-23CF-44E3-9099-C40C66FF867C}">
                  <a14:compatExt spid="_x0000_s2107"/>
                </a:ext>
                <a:ext uri="{FF2B5EF4-FFF2-40B4-BE49-F238E27FC236}">
                  <a16:creationId xmlns:a16="http://schemas.microsoft.com/office/drawing/2014/main" id="{00000000-0008-0000-0400-00003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14</xdr:row>
          <xdr:rowOff>76200</xdr:rowOff>
        </xdr:from>
        <xdr:to>
          <xdr:col>22</xdr:col>
          <xdr:colOff>352425</xdr:colOff>
          <xdr:row>14</xdr:row>
          <xdr:rowOff>352425</xdr:rowOff>
        </xdr:to>
        <xdr:sp macro="" textlink="">
          <xdr:nvSpPr>
            <xdr:cNvPr id="2108" name="Drop Down 60" hidden="1">
              <a:extLst>
                <a:ext uri="{63B3BB69-23CF-44E3-9099-C40C66FF867C}">
                  <a14:compatExt spid="_x0000_s2108"/>
                </a:ext>
                <a:ext uri="{FF2B5EF4-FFF2-40B4-BE49-F238E27FC236}">
                  <a16:creationId xmlns:a16="http://schemas.microsoft.com/office/drawing/2014/main" id="{00000000-0008-0000-0400-00003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15</xdr:row>
          <xdr:rowOff>85725</xdr:rowOff>
        </xdr:from>
        <xdr:to>
          <xdr:col>22</xdr:col>
          <xdr:colOff>352425</xdr:colOff>
          <xdr:row>15</xdr:row>
          <xdr:rowOff>361950</xdr:rowOff>
        </xdr:to>
        <xdr:sp macro="" textlink="">
          <xdr:nvSpPr>
            <xdr:cNvPr id="2109" name="Drop Down 61" hidden="1">
              <a:extLst>
                <a:ext uri="{63B3BB69-23CF-44E3-9099-C40C66FF867C}">
                  <a14:compatExt spid="_x0000_s2109"/>
                </a:ext>
                <a:ext uri="{FF2B5EF4-FFF2-40B4-BE49-F238E27FC236}">
                  <a16:creationId xmlns:a16="http://schemas.microsoft.com/office/drawing/2014/main" id="{00000000-0008-0000-0400-00003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16</xdr:row>
          <xdr:rowOff>66675</xdr:rowOff>
        </xdr:from>
        <xdr:to>
          <xdr:col>22</xdr:col>
          <xdr:colOff>352425</xdr:colOff>
          <xdr:row>16</xdr:row>
          <xdr:rowOff>342900</xdr:rowOff>
        </xdr:to>
        <xdr:sp macro="" textlink="">
          <xdr:nvSpPr>
            <xdr:cNvPr id="2110" name="Drop Down 62" hidden="1">
              <a:extLst>
                <a:ext uri="{63B3BB69-23CF-44E3-9099-C40C66FF867C}">
                  <a14:compatExt spid="_x0000_s2110"/>
                </a:ext>
                <a:ext uri="{FF2B5EF4-FFF2-40B4-BE49-F238E27FC236}">
                  <a16:creationId xmlns:a16="http://schemas.microsoft.com/office/drawing/2014/main" id="{00000000-0008-0000-0400-00003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171450</xdr:colOff>
          <xdr:row>6</xdr:row>
          <xdr:rowOff>95250</xdr:rowOff>
        </xdr:from>
        <xdr:to>
          <xdr:col>3</xdr:col>
          <xdr:colOff>3209925</xdr:colOff>
          <xdr:row>6</xdr:row>
          <xdr:rowOff>361950</xdr:rowOff>
        </xdr:to>
        <xdr:sp macro="" textlink="">
          <xdr:nvSpPr>
            <xdr:cNvPr id="11265" name="Drop Down 1" hidden="1">
              <a:extLst>
                <a:ext uri="{63B3BB69-23CF-44E3-9099-C40C66FF867C}">
                  <a14:compatExt spid="_x0000_s11265"/>
                </a:ext>
                <a:ext uri="{FF2B5EF4-FFF2-40B4-BE49-F238E27FC236}">
                  <a16:creationId xmlns:a16="http://schemas.microsoft.com/office/drawing/2014/main" id="{00000000-0008-0000-0500-000001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xdr:row>
          <xdr:rowOff>95250</xdr:rowOff>
        </xdr:from>
        <xdr:to>
          <xdr:col>3</xdr:col>
          <xdr:colOff>3209925</xdr:colOff>
          <xdr:row>7</xdr:row>
          <xdr:rowOff>361950</xdr:rowOff>
        </xdr:to>
        <xdr:sp macro="" textlink="">
          <xdr:nvSpPr>
            <xdr:cNvPr id="11266" name="Drop Down 2" hidden="1">
              <a:extLst>
                <a:ext uri="{63B3BB69-23CF-44E3-9099-C40C66FF867C}">
                  <a14:compatExt spid="_x0000_s11266"/>
                </a:ext>
                <a:ext uri="{FF2B5EF4-FFF2-40B4-BE49-F238E27FC236}">
                  <a16:creationId xmlns:a16="http://schemas.microsoft.com/office/drawing/2014/main" id="{00000000-0008-0000-0500-000002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xdr:row>
          <xdr:rowOff>95250</xdr:rowOff>
        </xdr:from>
        <xdr:to>
          <xdr:col>3</xdr:col>
          <xdr:colOff>3209925</xdr:colOff>
          <xdr:row>8</xdr:row>
          <xdr:rowOff>361950</xdr:rowOff>
        </xdr:to>
        <xdr:sp macro="" textlink="">
          <xdr:nvSpPr>
            <xdr:cNvPr id="11267" name="Drop Down 3" hidden="1">
              <a:extLst>
                <a:ext uri="{63B3BB69-23CF-44E3-9099-C40C66FF867C}">
                  <a14:compatExt spid="_x0000_s11267"/>
                </a:ext>
                <a:ext uri="{FF2B5EF4-FFF2-40B4-BE49-F238E27FC236}">
                  <a16:creationId xmlns:a16="http://schemas.microsoft.com/office/drawing/2014/main" id="{00000000-0008-0000-0500-000003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xdr:row>
          <xdr:rowOff>95250</xdr:rowOff>
        </xdr:from>
        <xdr:to>
          <xdr:col>3</xdr:col>
          <xdr:colOff>3209925</xdr:colOff>
          <xdr:row>9</xdr:row>
          <xdr:rowOff>361950</xdr:rowOff>
        </xdr:to>
        <xdr:sp macro="" textlink="">
          <xdr:nvSpPr>
            <xdr:cNvPr id="11268" name="Drop Down 4" hidden="1">
              <a:extLst>
                <a:ext uri="{63B3BB69-23CF-44E3-9099-C40C66FF867C}">
                  <a14:compatExt spid="_x0000_s11268"/>
                </a:ext>
                <a:ext uri="{FF2B5EF4-FFF2-40B4-BE49-F238E27FC236}">
                  <a16:creationId xmlns:a16="http://schemas.microsoft.com/office/drawing/2014/main" id="{00000000-0008-0000-0500-000004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xdr:row>
          <xdr:rowOff>95250</xdr:rowOff>
        </xdr:from>
        <xdr:to>
          <xdr:col>3</xdr:col>
          <xdr:colOff>3209925</xdr:colOff>
          <xdr:row>10</xdr:row>
          <xdr:rowOff>361950</xdr:rowOff>
        </xdr:to>
        <xdr:sp macro="" textlink="">
          <xdr:nvSpPr>
            <xdr:cNvPr id="11269" name="Drop Down 5" hidden="1">
              <a:extLst>
                <a:ext uri="{63B3BB69-23CF-44E3-9099-C40C66FF867C}">
                  <a14:compatExt spid="_x0000_s11269"/>
                </a:ext>
                <a:ext uri="{FF2B5EF4-FFF2-40B4-BE49-F238E27FC236}">
                  <a16:creationId xmlns:a16="http://schemas.microsoft.com/office/drawing/2014/main" id="{00000000-0008-0000-0500-000005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xdr:row>
          <xdr:rowOff>95250</xdr:rowOff>
        </xdr:from>
        <xdr:to>
          <xdr:col>3</xdr:col>
          <xdr:colOff>3209925</xdr:colOff>
          <xdr:row>11</xdr:row>
          <xdr:rowOff>361950</xdr:rowOff>
        </xdr:to>
        <xdr:sp macro="" textlink="">
          <xdr:nvSpPr>
            <xdr:cNvPr id="11270" name="Drop Down 6" hidden="1">
              <a:extLst>
                <a:ext uri="{63B3BB69-23CF-44E3-9099-C40C66FF867C}">
                  <a14:compatExt spid="_x0000_s11270"/>
                </a:ext>
                <a:ext uri="{FF2B5EF4-FFF2-40B4-BE49-F238E27FC236}">
                  <a16:creationId xmlns:a16="http://schemas.microsoft.com/office/drawing/2014/main" id="{00000000-0008-0000-0500-000006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12</xdr:row>
          <xdr:rowOff>95250</xdr:rowOff>
        </xdr:from>
        <xdr:to>
          <xdr:col>3</xdr:col>
          <xdr:colOff>3209925</xdr:colOff>
          <xdr:row>12</xdr:row>
          <xdr:rowOff>361950</xdr:rowOff>
        </xdr:to>
        <xdr:sp macro="" textlink="">
          <xdr:nvSpPr>
            <xdr:cNvPr id="11271" name="Drop Down 7" hidden="1">
              <a:extLst>
                <a:ext uri="{63B3BB69-23CF-44E3-9099-C40C66FF867C}">
                  <a14:compatExt spid="_x0000_s11271"/>
                </a:ext>
                <a:ext uri="{FF2B5EF4-FFF2-40B4-BE49-F238E27FC236}">
                  <a16:creationId xmlns:a16="http://schemas.microsoft.com/office/drawing/2014/main" id="{00000000-0008-0000-0500-000007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13</xdr:row>
          <xdr:rowOff>95250</xdr:rowOff>
        </xdr:from>
        <xdr:to>
          <xdr:col>3</xdr:col>
          <xdr:colOff>3209925</xdr:colOff>
          <xdr:row>13</xdr:row>
          <xdr:rowOff>361950</xdr:rowOff>
        </xdr:to>
        <xdr:sp macro="" textlink="">
          <xdr:nvSpPr>
            <xdr:cNvPr id="11272" name="Drop Down 8" hidden="1">
              <a:extLst>
                <a:ext uri="{63B3BB69-23CF-44E3-9099-C40C66FF867C}">
                  <a14:compatExt spid="_x0000_s11272"/>
                </a:ext>
                <a:ext uri="{FF2B5EF4-FFF2-40B4-BE49-F238E27FC236}">
                  <a16:creationId xmlns:a16="http://schemas.microsoft.com/office/drawing/2014/main" id="{00000000-0008-0000-0500-000008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14</xdr:row>
          <xdr:rowOff>95250</xdr:rowOff>
        </xdr:from>
        <xdr:to>
          <xdr:col>3</xdr:col>
          <xdr:colOff>3209925</xdr:colOff>
          <xdr:row>14</xdr:row>
          <xdr:rowOff>361950</xdr:rowOff>
        </xdr:to>
        <xdr:sp macro="" textlink="">
          <xdr:nvSpPr>
            <xdr:cNvPr id="11273" name="Drop Down 9" hidden="1">
              <a:extLst>
                <a:ext uri="{63B3BB69-23CF-44E3-9099-C40C66FF867C}">
                  <a14:compatExt spid="_x0000_s11273"/>
                </a:ext>
                <a:ext uri="{FF2B5EF4-FFF2-40B4-BE49-F238E27FC236}">
                  <a16:creationId xmlns:a16="http://schemas.microsoft.com/office/drawing/2014/main" id="{00000000-0008-0000-0500-000009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15</xdr:row>
          <xdr:rowOff>95250</xdr:rowOff>
        </xdr:from>
        <xdr:to>
          <xdr:col>3</xdr:col>
          <xdr:colOff>3209925</xdr:colOff>
          <xdr:row>15</xdr:row>
          <xdr:rowOff>361950</xdr:rowOff>
        </xdr:to>
        <xdr:sp macro="" textlink="">
          <xdr:nvSpPr>
            <xdr:cNvPr id="11274" name="Drop Down 10" hidden="1">
              <a:extLst>
                <a:ext uri="{63B3BB69-23CF-44E3-9099-C40C66FF867C}">
                  <a14:compatExt spid="_x0000_s11274"/>
                </a:ext>
                <a:ext uri="{FF2B5EF4-FFF2-40B4-BE49-F238E27FC236}">
                  <a16:creationId xmlns:a16="http://schemas.microsoft.com/office/drawing/2014/main" id="{00000000-0008-0000-0500-00000A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16</xdr:row>
          <xdr:rowOff>95250</xdr:rowOff>
        </xdr:from>
        <xdr:to>
          <xdr:col>3</xdr:col>
          <xdr:colOff>3209925</xdr:colOff>
          <xdr:row>16</xdr:row>
          <xdr:rowOff>361950</xdr:rowOff>
        </xdr:to>
        <xdr:sp macro="" textlink="">
          <xdr:nvSpPr>
            <xdr:cNvPr id="11275" name="Drop Down 11" hidden="1">
              <a:extLst>
                <a:ext uri="{63B3BB69-23CF-44E3-9099-C40C66FF867C}">
                  <a14:compatExt spid="_x0000_s11275"/>
                </a:ext>
                <a:ext uri="{FF2B5EF4-FFF2-40B4-BE49-F238E27FC236}">
                  <a16:creationId xmlns:a16="http://schemas.microsoft.com/office/drawing/2014/main" id="{00000000-0008-0000-0500-00000B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17</xdr:row>
          <xdr:rowOff>95250</xdr:rowOff>
        </xdr:from>
        <xdr:to>
          <xdr:col>3</xdr:col>
          <xdr:colOff>3209925</xdr:colOff>
          <xdr:row>17</xdr:row>
          <xdr:rowOff>361950</xdr:rowOff>
        </xdr:to>
        <xdr:sp macro="" textlink="">
          <xdr:nvSpPr>
            <xdr:cNvPr id="11276" name="Drop Down 12" hidden="1">
              <a:extLst>
                <a:ext uri="{63B3BB69-23CF-44E3-9099-C40C66FF867C}">
                  <a14:compatExt spid="_x0000_s11276"/>
                </a:ext>
                <a:ext uri="{FF2B5EF4-FFF2-40B4-BE49-F238E27FC236}">
                  <a16:creationId xmlns:a16="http://schemas.microsoft.com/office/drawing/2014/main" id="{00000000-0008-0000-0500-00000C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18</xdr:row>
          <xdr:rowOff>95250</xdr:rowOff>
        </xdr:from>
        <xdr:to>
          <xdr:col>3</xdr:col>
          <xdr:colOff>3209925</xdr:colOff>
          <xdr:row>18</xdr:row>
          <xdr:rowOff>361950</xdr:rowOff>
        </xdr:to>
        <xdr:sp macro="" textlink="">
          <xdr:nvSpPr>
            <xdr:cNvPr id="11277" name="Drop Down 13" hidden="1">
              <a:extLst>
                <a:ext uri="{63B3BB69-23CF-44E3-9099-C40C66FF867C}">
                  <a14:compatExt spid="_x0000_s11277"/>
                </a:ext>
                <a:ext uri="{FF2B5EF4-FFF2-40B4-BE49-F238E27FC236}">
                  <a16:creationId xmlns:a16="http://schemas.microsoft.com/office/drawing/2014/main" id="{00000000-0008-0000-0500-00000D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19</xdr:row>
          <xdr:rowOff>95250</xdr:rowOff>
        </xdr:from>
        <xdr:to>
          <xdr:col>3</xdr:col>
          <xdr:colOff>3209925</xdr:colOff>
          <xdr:row>19</xdr:row>
          <xdr:rowOff>361950</xdr:rowOff>
        </xdr:to>
        <xdr:sp macro="" textlink="">
          <xdr:nvSpPr>
            <xdr:cNvPr id="11278" name="Drop Down 14" hidden="1">
              <a:extLst>
                <a:ext uri="{63B3BB69-23CF-44E3-9099-C40C66FF867C}">
                  <a14:compatExt spid="_x0000_s11278"/>
                </a:ext>
                <a:ext uri="{FF2B5EF4-FFF2-40B4-BE49-F238E27FC236}">
                  <a16:creationId xmlns:a16="http://schemas.microsoft.com/office/drawing/2014/main" id="{00000000-0008-0000-0500-00000E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20</xdr:row>
          <xdr:rowOff>95250</xdr:rowOff>
        </xdr:from>
        <xdr:to>
          <xdr:col>3</xdr:col>
          <xdr:colOff>3209925</xdr:colOff>
          <xdr:row>20</xdr:row>
          <xdr:rowOff>361950</xdr:rowOff>
        </xdr:to>
        <xdr:sp macro="" textlink="">
          <xdr:nvSpPr>
            <xdr:cNvPr id="11279" name="Drop Down 15" hidden="1">
              <a:extLst>
                <a:ext uri="{63B3BB69-23CF-44E3-9099-C40C66FF867C}">
                  <a14:compatExt spid="_x0000_s11279"/>
                </a:ext>
                <a:ext uri="{FF2B5EF4-FFF2-40B4-BE49-F238E27FC236}">
                  <a16:creationId xmlns:a16="http://schemas.microsoft.com/office/drawing/2014/main" id="{00000000-0008-0000-0500-00000F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21</xdr:row>
          <xdr:rowOff>95250</xdr:rowOff>
        </xdr:from>
        <xdr:to>
          <xdr:col>3</xdr:col>
          <xdr:colOff>3209925</xdr:colOff>
          <xdr:row>21</xdr:row>
          <xdr:rowOff>361950</xdr:rowOff>
        </xdr:to>
        <xdr:sp macro="" textlink="">
          <xdr:nvSpPr>
            <xdr:cNvPr id="11280" name="Drop Down 16" hidden="1">
              <a:extLst>
                <a:ext uri="{63B3BB69-23CF-44E3-9099-C40C66FF867C}">
                  <a14:compatExt spid="_x0000_s11280"/>
                </a:ext>
                <a:ext uri="{FF2B5EF4-FFF2-40B4-BE49-F238E27FC236}">
                  <a16:creationId xmlns:a16="http://schemas.microsoft.com/office/drawing/2014/main" id="{00000000-0008-0000-0500-000010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22</xdr:row>
          <xdr:rowOff>95250</xdr:rowOff>
        </xdr:from>
        <xdr:to>
          <xdr:col>3</xdr:col>
          <xdr:colOff>3209925</xdr:colOff>
          <xdr:row>22</xdr:row>
          <xdr:rowOff>361950</xdr:rowOff>
        </xdr:to>
        <xdr:sp macro="" textlink="">
          <xdr:nvSpPr>
            <xdr:cNvPr id="11281" name="Drop Down 17" hidden="1">
              <a:extLst>
                <a:ext uri="{63B3BB69-23CF-44E3-9099-C40C66FF867C}">
                  <a14:compatExt spid="_x0000_s11281"/>
                </a:ext>
                <a:ext uri="{FF2B5EF4-FFF2-40B4-BE49-F238E27FC236}">
                  <a16:creationId xmlns:a16="http://schemas.microsoft.com/office/drawing/2014/main" id="{00000000-0008-0000-0500-000011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23</xdr:row>
          <xdr:rowOff>95250</xdr:rowOff>
        </xdr:from>
        <xdr:to>
          <xdr:col>3</xdr:col>
          <xdr:colOff>3209925</xdr:colOff>
          <xdr:row>23</xdr:row>
          <xdr:rowOff>361950</xdr:rowOff>
        </xdr:to>
        <xdr:sp macro="" textlink="">
          <xdr:nvSpPr>
            <xdr:cNvPr id="11282" name="Drop Down 18" hidden="1">
              <a:extLst>
                <a:ext uri="{63B3BB69-23CF-44E3-9099-C40C66FF867C}">
                  <a14:compatExt spid="_x0000_s11282"/>
                </a:ext>
                <a:ext uri="{FF2B5EF4-FFF2-40B4-BE49-F238E27FC236}">
                  <a16:creationId xmlns:a16="http://schemas.microsoft.com/office/drawing/2014/main" id="{00000000-0008-0000-0500-000012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24</xdr:row>
          <xdr:rowOff>95250</xdr:rowOff>
        </xdr:from>
        <xdr:to>
          <xdr:col>3</xdr:col>
          <xdr:colOff>3209925</xdr:colOff>
          <xdr:row>24</xdr:row>
          <xdr:rowOff>361950</xdr:rowOff>
        </xdr:to>
        <xdr:sp macro="" textlink="">
          <xdr:nvSpPr>
            <xdr:cNvPr id="11283" name="Drop Down 19" hidden="1">
              <a:extLst>
                <a:ext uri="{63B3BB69-23CF-44E3-9099-C40C66FF867C}">
                  <a14:compatExt spid="_x0000_s11283"/>
                </a:ext>
                <a:ext uri="{FF2B5EF4-FFF2-40B4-BE49-F238E27FC236}">
                  <a16:creationId xmlns:a16="http://schemas.microsoft.com/office/drawing/2014/main" id="{00000000-0008-0000-0500-000013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25</xdr:row>
          <xdr:rowOff>95250</xdr:rowOff>
        </xdr:from>
        <xdr:to>
          <xdr:col>3</xdr:col>
          <xdr:colOff>3209925</xdr:colOff>
          <xdr:row>25</xdr:row>
          <xdr:rowOff>361950</xdr:rowOff>
        </xdr:to>
        <xdr:sp macro="" textlink="">
          <xdr:nvSpPr>
            <xdr:cNvPr id="11284" name="Drop Down 20" hidden="1">
              <a:extLst>
                <a:ext uri="{63B3BB69-23CF-44E3-9099-C40C66FF867C}">
                  <a14:compatExt spid="_x0000_s11284"/>
                </a:ext>
                <a:ext uri="{FF2B5EF4-FFF2-40B4-BE49-F238E27FC236}">
                  <a16:creationId xmlns:a16="http://schemas.microsoft.com/office/drawing/2014/main" id="{00000000-0008-0000-0500-000014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209550</xdr:colOff>
          <xdr:row>4</xdr:row>
          <xdr:rowOff>142875</xdr:rowOff>
        </xdr:from>
        <xdr:to>
          <xdr:col>22</xdr:col>
          <xdr:colOff>104775</xdr:colOff>
          <xdr:row>4</xdr:row>
          <xdr:rowOff>371475</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5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200025</xdr:colOff>
          <xdr:row>5</xdr:row>
          <xdr:rowOff>152400</xdr:rowOff>
        </xdr:from>
        <xdr:to>
          <xdr:col>22</xdr:col>
          <xdr:colOff>85725</xdr:colOff>
          <xdr:row>5</xdr:row>
          <xdr:rowOff>371475</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5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200025</xdr:colOff>
          <xdr:row>6</xdr:row>
          <xdr:rowOff>123825</xdr:rowOff>
        </xdr:from>
        <xdr:to>
          <xdr:col>22</xdr:col>
          <xdr:colOff>85725</xdr:colOff>
          <xdr:row>6</xdr:row>
          <xdr:rowOff>342900</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5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7</xdr:row>
          <xdr:rowOff>123825</xdr:rowOff>
        </xdr:from>
        <xdr:to>
          <xdr:col>22</xdr:col>
          <xdr:colOff>57150</xdr:colOff>
          <xdr:row>7</xdr:row>
          <xdr:rowOff>342900</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5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8</xdr:row>
          <xdr:rowOff>85725</xdr:rowOff>
        </xdr:from>
        <xdr:to>
          <xdr:col>22</xdr:col>
          <xdr:colOff>57150</xdr:colOff>
          <xdr:row>8</xdr:row>
          <xdr:rowOff>314325</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5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161925</xdr:colOff>
          <xdr:row>12</xdr:row>
          <xdr:rowOff>114300</xdr:rowOff>
        </xdr:from>
        <xdr:to>
          <xdr:col>22</xdr:col>
          <xdr:colOff>371475</xdr:colOff>
          <xdr:row>12</xdr:row>
          <xdr:rowOff>390525</xdr:rowOff>
        </xdr:to>
        <xdr:sp macro="" textlink="">
          <xdr:nvSpPr>
            <xdr:cNvPr id="11290" name="Drop Down 26" hidden="1">
              <a:extLst>
                <a:ext uri="{63B3BB69-23CF-44E3-9099-C40C66FF867C}">
                  <a14:compatExt spid="_x0000_s11290"/>
                </a:ext>
                <a:ext uri="{FF2B5EF4-FFF2-40B4-BE49-F238E27FC236}">
                  <a16:creationId xmlns:a16="http://schemas.microsoft.com/office/drawing/2014/main" id="{00000000-0008-0000-0500-00001A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161925</xdr:colOff>
          <xdr:row>13</xdr:row>
          <xdr:rowOff>95250</xdr:rowOff>
        </xdr:from>
        <xdr:to>
          <xdr:col>22</xdr:col>
          <xdr:colOff>371475</xdr:colOff>
          <xdr:row>13</xdr:row>
          <xdr:rowOff>371475</xdr:rowOff>
        </xdr:to>
        <xdr:sp macro="" textlink="">
          <xdr:nvSpPr>
            <xdr:cNvPr id="11291" name="Drop Down 27" hidden="1">
              <a:extLst>
                <a:ext uri="{63B3BB69-23CF-44E3-9099-C40C66FF867C}">
                  <a14:compatExt spid="_x0000_s11291"/>
                </a:ext>
                <a:ext uri="{FF2B5EF4-FFF2-40B4-BE49-F238E27FC236}">
                  <a16:creationId xmlns:a16="http://schemas.microsoft.com/office/drawing/2014/main" id="{00000000-0008-0000-0500-00001B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14</xdr:row>
          <xdr:rowOff>76200</xdr:rowOff>
        </xdr:from>
        <xdr:to>
          <xdr:col>22</xdr:col>
          <xdr:colOff>352425</xdr:colOff>
          <xdr:row>14</xdr:row>
          <xdr:rowOff>352425</xdr:rowOff>
        </xdr:to>
        <xdr:sp macro="" textlink="">
          <xdr:nvSpPr>
            <xdr:cNvPr id="11292" name="Drop Down 28" hidden="1">
              <a:extLst>
                <a:ext uri="{63B3BB69-23CF-44E3-9099-C40C66FF867C}">
                  <a14:compatExt spid="_x0000_s11292"/>
                </a:ext>
                <a:ext uri="{FF2B5EF4-FFF2-40B4-BE49-F238E27FC236}">
                  <a16:creationId xmlns:a16="http://schemas.microsoft.com/office/drawing/2014/main" id="{00000000-0008-0000-0500-00001C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15</xdr:row>
          <xdr:rowOff>85725</xdr:rowOff>
        </xdr:from>
        <xdr:to>
          <xdr:col>22</xdr:col>
          <xdr:colOff>352425</xdr:colOff>
          <xdr:row>15</xdr:row>
          <xdr:rowOff>361950</xdr:rowOff>
        </xdr:to>
        <xdr:sp macro="" textlink="">
          <xdr:nvSpPr>
            <xdr:cNvPr id="11293" name="Drop Down 29" hidden="1">
              <a:extLst>
                <a:ext uri="{63B3BB69-23CF-44E3-9099-C40C66FF867C}">
                  <a14:compatExt spid="_x0000_s11293"/>
                </a:ext>
                <a:ext uri="{FF2B5EF4-FFF2-40B4-BE49-F238E27FC236}">
                  <a16:creationId xmlns:a16="http://schemas.microsoft.com/office/drawing/2014/main" id="{00000000-0008-0000-0500-00001D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16</xdr:row>
          <xdr:rowOff>57150</xdr:rowOff>
        </xdr:from>
        <xdr:to>
          <xdr:col>22</xdr:col>
          <xdr:colOff>352425</xdr:colOff>
          <xdr:row>16</xdr:row>
          <xdr:rowOff>333375</xdr:rowOff>
        </xdr:to>
        <xdr:sp macro="" textlink="">
          <xdr:nvSpPr>
            <xdr:cNvPr id="11294" name="Drop Down 30" hidden="1">
              <a:extLst>
                <a:ext uri="{63B3BB69-23CF-44E3-9099-C40C66FF867C}">
                  <a14:compatExt spid="_x0000_s11294"/>
                </a:ext>
                <a:ext uri="{FF2B5EF4-FFF2-40B4-BE49-F238E27FC236}">
                  <a16:creationId xmlns:a16="http://schemas.microsoft.com/office/drawing/2014/main" id="{00000000-0008-0000-0500-00001E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xdr:row>
          <xdr:rowOff>95250</xdr:rowOff>
        </xdr:from>
        <xdr:to>
          <xdr:col>3</xdr:col>
          <xdr:colOff>3209925</xdr:colOff>
          <xdr:row>6</xdr:row>
          <xdr:rowOff>361950</xdr:rowOff>
        </xdr:to>
        <xdr:sp macro="" textlink="">
          <xdr:nvSpPr>
            <xdr:cNvPr id="11295" name="Drop Down 31" hidden="1">
              <a:extLst>
                <a:ext uri="{63B3BB69-23CF-44E3-9099-C40C66FF867C}">
                  <a14:compatExt spid="_x0000_s11295"/>
                </a:ext>
                <a:ext uri="{FF2B5EF4-FFF2-40B4-BE49-F238E27FC236}">
                  <a16:creationId xmlns:a16="http://schemas.microsoft.com/office/drawing/2014/main" id="{00000000-0008-0000-0500-00001F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xdr:row>
          <xdr:rowOff>95250</xdr:rowOff>
        </xdr:from>
        <xdr:to>
          <xdr:col>3</xdr:col>
          <xdr:colOff>3209925</xdr:colOff>
          <xdr:row>7</xdr:row>
          <xdr:rowOff>361950</xdr:rowOff>
        </xdr:to>
        <xdr:sp macro="" textlink="">
          <xdr:nvSpPr>
            <xdr:cNvPr id="11296" name="Drop Down 32" hidden="1">
              <a:extLst>
                <a:ext uri="{63B3BB69-23CF-44E3-9099-C40C66FF867C}">
                  <a14:compatExt spid="_x0000_s11296"/>
                </a:ext>
                <a:ext uri="{FF2B5EF4-FFF2-40B4-BE49-F238E27FC236}">
                  <a16:creationId xmlns:a16="http://schemas.microsoft.com/office/drawing/2014/main" id="{00000000-0008-0000-0500-000020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xdr:row>
          <xdr:rowOff>95250</xdr:rowOff>
        </xdr:from>
        <xdr:to>
          <xdr:col>3</xdr:col>
          <xdr:colOff>3209925</xdr:colOff>
          <xdr:row>8</xdr:row>
          <xdr:rowOff>361950</xdr:rowOff>
        </xdr:to>
        <xdr:sp macro="" textlink="">
          <xdr:nvSpPr>
            <xdr:cNvPr id="11297" name="Drop Down 33" hidden="1">
              <a:extLst>
                <a:ext uri="{63B3BB69-23CF-44E3-9099-C40C66FF867C}">
                  <a14:compatExt spid="_x0000_s11297"/>
                </a:ext>
                <a:ext uri="{FF2B5EF4-FFF2-40B4-BE49-F238E27FC236}">
                  <a16:creationId xmlns:a16="http://schemas.microsoft.com/office/drawing/2014/main" id="{00000000-0008-0000-0500-000021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xdr:row>
          <xdr:rowOff>95250</xdr:rowOff>
        </xdr:from>
        <xdr:to>
          <xdr:col>3</xdr:col>
          <xdr:colOff>3209925</xdr:colOff>
          <xdr:row>9</xdr:row>
          <xdr:rowOff>361950</xdr:rowOff>
        </xdr:to>
        <xdr:sp macro="" textlink="">
          <xdr:nvSpPr>
            <xdr:cNvPr id="11298" name="Drop Down 34" hidden="1">
              <a:extLst>
                <a:ext uri="{63B3BB69-23CF-44E3-9099-C40C66FF867C}">
                  <a14:compatExt spid="_x0000_s11298"/>
                </a:ext>
                <a:ext uri="{FF2B5EF4-FFF2-40B4-BE49-F238E27FC236}">
                  <a16:creationId xmlns:a16="http://schemas.microsoft.com/office/drawing/2014/main" id="{00000000-0008-0000-0500-000022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xdr:row>
          <xdr:rowOff>95250</xdr:rowOff>
        </xdr:from>
        <xdr:to>
          <xdr:col>3</xdr:col>
          <xdr:colOff>3209925</xdr:colOff>
          <xdr:row>10</xdr:row>
          <xdr:rowOff>361950</xdr:rowOff>
        </xdr:to>
        <xdr:sp macro="" textlink="">
          <xdr:nvSpPr>
            <xdr:cNvPr id="11299" name="Drop Down 35" hidden="1">
              <a:extLst>
                <a:ext uri="{63B3BB69-23CF-44E3-9099-C40C66FF867C}">
                  <a14:compatExt spid="_x0000_s11299"/>
                </a:ext>
                <a:ext uri="{FF2B5EF4-FFF2-40B4-BE49-F238E27FC236}">
                  <a16:creationId xmlns:a16="http://schemas.microsoft.com/office/drawing/2014/main" id="{00000000-0008-0000-0500-000023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xdr:row>
          <xdr:rowOff>95250</xdr:rowOff>
        </xdr:from>
        <xdr:to>
          <xdr:col>3</xdr:col>
          <xdr:colOff>3209925</xdr:colOff>
          <xdr:row>11</xdr:row>
          <xdr:rowOff>361950</xdr:rowOff>
        </xdr:to>
        <xdr:sp macro="" textlink="">
          <xdr:nvSpPr>
            <xdr:cNvPr id="11300" name="Drop Down 36" hidden="1">
              <a:extLst>
                <a:ext uri="{63B3BB69-23CF-44E3-9099-C40C66FF867C}">
                  <a14:compatExt spid="_x0000_s11300"/>
                </a:ext>
                <a:ext uri="{FF2B5EF4-FFF2-40B4-BE49-F238E27FC236}">
                  <a16:creationId xmlns:a16="http://schemas.microsoft.com/office/drawing/2014/main" id="{00000000-0008-0000-0500-000024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12</xdr:row>
          <xdr:rowOff>95250</xdr:rowOff>
        </xdr:from>
        <xdr:to>
          <xdr:col>3</xdr:col>
          <xdr:colOff>3209925</xdr:colOff>
          <xdr:row>12</xdr:row>
          <xdr:rowOff>361950</xdr:rowOff>
        </xdr:to>
        <xdr:sp macro="" textlink="">
          <xdr:nvSpPr>
            <xdr:cNvPr id="11301" name="Drop Down 37" hidden="1">
              <a:extLst>
                <a:ext uri="{63B3BB69-23CF-44E3-9099-C40C66FF867C}">
                  <a14:compatExt spid="_x0000_s11301"/>
                </a:ext>
                <a:ext uri="{FF2B5EF4-FFF2-40B4-BE49-F238E27FC236}">
                  <a16:creationId xmlns:a16="http://schemas.microsoft.com/office/drawing/2014/main" id="{00000000-0008-0000-0500-000025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13</xdr:row>
          <xdr:rowOff>95250</xdr:rowOff>
        </xdr:from>
        <xdr:to>
          <xdr:col>3</xdr:col>
          <xdr:colOff>3209925</xdr:colOff>
          <xdr:row>13</xdr:row>
          <xdr:rowOff>361950</xdr:rowOff>
        </xdr:to>
        <xdr:sp macro="" textlink="">
          <xdr:nvSpPr>
            <xdr:cNvPr id="11302" name="Drop Down 38" hidden="1">
              <a:extLst>
                <a:ext uri="{63B3BB69-23CF-44E3-9099-C40C66FF867C}">
                  <a14:compatExt spid="_x0000_s11302"/>
                </a:ext>
                <a:ext uri="{FF2B5EF4-FFF2-40B4-BE49-F238E27FC236}">
                  <a16:creationId xmlns:a16="http://schemas.microsoft.com/office/drawing/2014/main" id="{00000000-0008-0000-0500-000026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14</xdr:row>
          <xdr:rowOff>95250</xdr:rowOff>
        </xdr:from>
        <xdr:to>
          <xdr:col>3</xdr:col>
          <xdr:colOff>3209925</xdr:colOff>
          <xdr:row>14</xdr:row>
          <xdr:rowOff>361950</xdr:rowOff>
        </xdr:to>
        <xdr:sp macro="" textlink="">
          <xdr:nvSpPr>
            <xdr:cNvPr id="11303" name="Drop Down 39" hidden="1">
              <a:extLst>
                <a:ext uri="{63B3BB69-23CF-44E3-9099-C40C66FF867C}">
                  <a14:compatExt spid="_x0000_s11303"/>
                </a:ext>
                <a:ext uri="{FF2B5EF4-FFF2-40B4-BE49-F238E27FC236}">
                  <a16:creationId xmlns:a16="http://schemas.microsoft.com/office/drawing/2014/main" id="{00000000-0008-0000-0500-000027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15</xdr:row>
          <xdr:rowOff>95250</xdr:rowOff>
        </xdr:from>
        <xdr:to>
          <xdr:col>3</xdr:col>
          <xdr:colOff>3209925</xdr:colOff>
          <xdr:row>15</xdr:row>
          <xdr:rowOff>361950</xdr:rowOff>
        </xdr:to>
        <xdr:sp macro="" textlink="">
          <xdr:nvSpPr>
            <xdr:cNvPr id="11304" name="Drop Down 40" hidden="1">
              <a:extLst>
                <a:ext uri="{63B3BB69-23CF-44E3-9099-C40C66FF867C}">
                  <a14:compatExt spid="_x0000_s11304"/>
                </a:ext>
                <a:ext uri="{FF2B5EF4-FFF2-40B4-BE49-F238E27FC236}">
                  <a16:creationId xmlns:a16="http://schemas.microsoft.com/office/drawing/2014/main" id="{00000000-0008-0000-0500-000028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16</xdr:row>
          <xdr:rowOff>95250</xdr:rowOff>
        </xdr:from>
        <xdr:to>
          <xdr:col>3</xdr:col>
          <xdr:colOff>3209925</xdr:colOff>
          <xdr:row>16</xdr:row>
          <xdr:rowOff>361950</xdr:rowOff>
        </xdr:to>
        <xdr:sp macro="" textlink="">
          <xdr:nvSpPr>
            <xdr:cNvPr id="11305" name="Drop Down 41" hidden="1">
              <a:extLst>
                <a:ext uri="{63B3BB69-23CF-44E3-9099-C40C66FF867C}">
                  <a14:compatExt spid="_x0000_s11305"/>
                </a:ext>
                <a:ext uri="{FF2B5EF4-FFF2-40B4-BE49-F238E27FC236}">
                  <a16:creationId xmlns:a16="http://schemas.microsoft.com/office/drawing/2014/main" id="{00000000-0008-0000-0500-000029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17</xdr:row>
          <xdr:rowOff>95250</xdr:rowOff>
        </xdr:from>
        <xdr:to>
          <xdr:col>3</xdr:col>
          <xdr:colOff>3209925</xdr:colOff>
          <xdr:row>17</xdr:row>
          <xdr:rowOff>361950</xdr:rowOff>
        </xdr:to>
        <xdr:sp macro="" textlink="">
          <xdr:nvSpPr>
            <xdr:cNvPr id="11306" name="Drop Down 42" hidden="1">
              <a:extLst>
                <a:ext uri="{63B3BB69-23CF-44E3-9099-C40C66FF867C}">
                  <a14:compatExt spid="_x0000_s11306"/>
                </a:ext>
                <a:ext uri="{FF2B5EF4-FFF2-40B4-BE49-F238E27FC236}">
                  <a16:creationId xmlns:a16="http://schemas.microsoft.com/office/drawing/2014/main" id="{00000000-0008-0000-0500-00002A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18</xdr:row>
          <xdr:rowOff>95250</xdr:rowOff>
        </xdr:from>
        <xdr:to>
          <xdr:col>3</xdr:col>
          <xdr:colOff>3209925</xdr:colOff>
          <xdr:row>18</xdr:row>
          <xdr:rowOff>361950</xdr:rowOff>
        </xdr:to>
        <xdr:sp macro="" textlink="">
          <xdr:nvSpPr>
            <xdr:cNvPr id="11307" name="Drop Down 43" hidden="1">
              <a:extLst>
                <a:ext uri="{63B3BB69-23CF-44E3-9099-C40C66FF867C}">
                  <a14:compatExt spid="_x0000_s11307"/>
                </a:ext>
                <a:ext uri="{FF2B5EF4-FFF2-40B4-BE49-F238E27FC236}">
                  <a16:creationId xmlns:a16="http://schemas.microsoft.com/office/drawing/2014/main" id="{00000000-0008-0000-0500-00002B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19</xdr:row>
          <xdr:rowOff>95250</xdr:rowOff>
        </xdr:from>
        <xdr:to>
          <xdr:col>3</xdr:col>
          <xdr:colOff>3209925</xdr:colOff>
          <xdr:row>19</xdr:row>
          <xdr:rowOff>361950</xdr:rowOff>
        </xdr:to>
        <xdr:sp macro="" textlink="">
          <xdr:nvSpPr>
            <xdr:cNvPr id="11308" name="Drop Down 44" hidden="1">
              <a:extLst>
                <a:ext uri="{63B3BB69-23CF-44E3-9099-C40C66FF867C}">
                  <a14:compatExt spid="_x0000_s11308"/>
                </a:ext>
                <a:ext uri="{FF2B5EF4-FFF2-40B4-BE49-F238E27FC236}">
                  <a16:creationId xmlns:a16="http://schemas.microsoft.com/office/drawing/2014/main" id="{00000000-0008-0000-0500-00002C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20</xdr:row>
          <xdr:rowOff>95250</xdr:rowOff>
        </xdr:from>
        <xdr:to>
          <xdr:col>3</xdr:col>
          <xdr:colOff>3209925</xdr:colOff>
          <xdr:row>20</xdr:row>
          <xdr:rowOff>361950</xdr:rowOff>
        </xdr:to>
        <xdr:sp macro="" textlink="">
          <xdr:nvSpPr>
            <xdr:cNvPr id="11309" name="Drop Down 45" hidden="1">
              <a:extLst>
                <a:ext uri="{63B3BB69-23CF-44E3-9099-C40C66FF867C}">
                  <a14:compatExt spid="_x0000_s11309"/>
                </a:ext>
                <a:ext uri="{FF2B5EF4-FFF2-40B4-BE49-F238E27FC236}">
                  <a16:creationId xmlns:a16="http://schemas.microsoft.com/office/drawing/2014/main" id="{00000000-0008-0000-0500-00002D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21</xdr:row>
          <xdr:rowOff>95250</xdr:rowOff>
        </xdr:from>
        <xdr:to>
          <xdr:col>3</xdr:col>
          <xdr:colOff>3209925</xdr:colOff>
          <xdr:row>21</xdr:row>
          <xdr:rowOff>361950</xdr:rowOff>
        </xdr:to>
        <xdr:sp macro="" textlink="">
          <xdr:nvSpPr>
            <xdr:cNvPr id="11310" name="Drop Down 46" hidden="1">
              <a:extLst>
                <a:ext uri="{63B3BB69-23CF-44E3-9099-C40C66FF867C}">
                  <a14:compatExt spid="_x0000_s11310"/>
                </a:ext>
                <a:ext uri="{FF2B5EF4-FFF2-40B4-BE49-F238E27FC236}">
                  <a16:creationId xmlns:a16="http://schemas.microsoft.com/office/drawing/2014/main" id="{00000000-0008-0000-0500-00002E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22</xdr:row>
          <xdr:rowOff>95250</xdr:rowOff>
        </xdr:from>
        <xdr:to>
          <xdr:col>3</xdr:col>
          <xdr:colOff>3209925</xdr:colOff>
          <xdr:row>22</xdr:row>
          <xdr:rowOff>361950</xdr:rowOff>
        </xdr:to>
        <xdr:sp macro="" textlink="">
          <xdr:nvSpPr>
            <xdr:cNvPr id="11311" name="Drop Down 47" hidden="1">
              <a:extLst>
                <a:ext uri="{63B3BB69-23CF-44E3-9099-C40C66FF867C}">
                  <a14:compatExt spid="_x0000_s11311"/>
                </a:ext>
                <a:ext uri="{FF2B5EF4-FFF2-40B4-BE49-F238E27FC236}">
                  <a16:creationId xmlns:a16="http://schemas.microsoft.com/office/drawing/2014/main" id="{00000000-0008-0000-0500-00002F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23</xdr:row>
          <xdr:rowOff>95250</xdr:rowOff>
        </xdr:from>
        <xdr:to>
          <xdr:col>3</xdr:col>
          <xdr:colOff>3209925</xdr:colOff>
          <xdr:row>23</xdr:row>
          <xdr:rowOff>361950</xdr:rowOff>
        </xdr:to>
        <xdr:sp macro="" textlink="">
          <xdr:nvSpPr>
            <xdr:cNvPr id="11312" name="Drop Down 48" hidden="1">
              <a:extLst>
                <a:ext uri="{63B3BB69-23CF-44E3-9099-C40C66FF867C}">
                  <a14:compatExt spid="_x0000_s11312"/>
                </a:ext>
                <a:ext uri="{FF2B5EF4-FFF2-40B4-BE49-F238E27FC236}">
                  <a16:creationId xmlns:a16="http://schemas.microsoft.com/office/drawing/2014/main" id="{00000000-0008-0000-0500-000030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24</xdr:row>
          <xdr:rowOff>95250</xdr:rowOff>
        </xdr:from>
        <xdr:to>
          <xdr:col>3</xdr:col>
          <xdr:colOff>3209925</xdr:colOff>
          <xdr:row>24</xdr:row>
          <xdr:rowOff>361950</xdr:rowOff>
        </xdr:to>
        <xdr:sp macro="" textlink="">
          <xdr:nvSpPr>
            <xdr:cNvPr id="11313" name="Drop Down 49" hidden="1">
              <a:extLst>
                <a:ext uri="{63B3BB69-23CF-44E3-9099-C40C66FF867C}">
                  <a14:compatExt spid="_x0000_s11313"/>
                </a:ext>
                <a:ext uri="{FF2B5EF4-FFF2-40B4-BE49-F238E27FC236}">
                  <a16:creationId xmlns:a16="http://schemas.microsoft.com/office/drawing/2014/main" id="{00000000-0008-0000-0500-000031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25</xdr:row>
          <xdr:rowOff>95250</xdr:rowOff>
        </xdr:from>
        <xdr:to>
          <xdr:col>3</xdr:col>
          <xdr:colOff>3209925</xdr:colOff>
          <xdr:row>25</xdr:row>
          <xdr:rowOff>361950</xdr:rowOff>
        </xdr:to>
        <xdr:sp macro="" textlink="">
          <xdr:nvSpPr>
            <xdr:cNvPr id="11314" name="Drop Down 50" hidden="1">
              <a:extLst>
                <a:ext uri="{63B3BB69-23CF-44E3-9099-C40C66FF867C}">
                  <a14:compatExt spid="_x0000_s11314"/>
                </a:ext>
                <a:ext uri="{FF2B5EF4-FFF2-40B4-BE49-F238E27FC236}">
                  <a16:creationId xmlns:a16="http://schemas.microsoft.com/office/drawing/2014/main" id="{00000000-0008-0000-0500-000032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209550</xdr:colOff>
          <xdr:row>4</xdr:row>
          <xdr:rowOff>142875</xdr:rowOff>
        </xdr:from>
        <xdr:to>
          <xdr:col>21</xdr:col>
          <xdr:colOff>533400</xdr:colOff>
          <xdr:row>4</xdr:row>
          <xdr:rowOff>371475</xdr:rowOff>
        </xdr:to>
        <xdr:sp macro="" textlink="">
          <xdr:nvSpPr>
            <xdr:cNvPr id="11315" name="Check Box 51" hidden="1">
              <a:extLst>
                <a:ext uri="{63B3BB69-23CF-44E3-9099-C40C66FF867C}">
                  <a14:compatExt spid="_x0000_s11315"/>
                </a:ext>
                <a:ext uri="{FF2B5EF4-FFF2-40B4-BE49-F238E27FC236}">
                  <a16:creationId xmlns:a16="http://schemas.microsoft.com/office/drawing/2014/main" id="{00000000-0008-0000-0500-00003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200025</xdr:colOff>
          <xdr:row>5</xdr:row>
          <xdr:rowOff>152400</xdr:rowOff>
        </xdr:from>
        <xdr:to>
          <xdr:col>21</xdr:col>
          <xdr:colOff>533400</xdr:colOff>
          <xdr:row>5</xdr:row>
          <xdr:rowOff>371475</xdr:rowOff>
        </xdr:to>
        <xdr:sp macro="" textlink="">
          <xdr:nvSpPr>
            <xdr:cNvPr id="11316" name="Check Box 52" hidden="1">
              <a:extLst>
                <a:ext uri="{63B3BB69-23CF-44E3-9099-C40C66FF867C}">
                  <a14:compatExt spid="_x0000_s11316"/>
                </a:ext>
                <a:ext uri="{FF2B5EF4-FFF2-40B4-BE49-F238E27FC236}">
                  <a16:creationId xmlns:a16="http://schemas.microsoft.com/office/drawing/2014/main" id="{00000000-0008-0000-0500-00003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200025</xdr:colOff>
          <xdr:row>6</xdr:row>
          <xdr:rowOff>123825</xdr:rowOff>
        </xdr:from>
        <xdr:to>
          <xdr:col>21</xdr:col>
          <xdr:colOff>533400</xdr:colOff>
          <xdr:row>6</xdr:row>
          <xdr:rowOff>342900</xdr:rowOff>
        </xdr:to>
        <xdr:sp macro="" textlink="">
          <xdr:nvSpPr>
            <xdr:cNvPr id="11317" name="Check Box 53" hidden="1">
              <a:extLst>
                <a:ext uri="{63B3BB69-23CF-44E3-9099-C40C66FF867C}">
                  <a14:compatExt spid="_x0000_s11317"/>
                </a:ext>
                <a:ext uri="{FF2B5EF4-FFF2-40B4-BE49-F238E27FC236}">
                  <a16:creationId xmlns:a16="http://schemas.microsoft.com/office/drawing/2014/main" id="{00000000-0008-0000-0500-00003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7</xdr:row>
          <xdr:rowOff>123825</xdr:rowOff>
        </xdr:from>
        <xdr:to>
          <xdr:col>21</xdr:col>
          <xdr:colOff>514350</xdr:colOff>
          <xdr:row>7</xdr:row>
          <xdr:rowOff>352425</xdr:rowOff>
        </xdr:to>
        <xdr:sp macro="" textlink="">
          <xdr:nvSpPr>
            <xdr:cNvPr id="11318" name="Check Box 54" hidden="1">
              <a:extLst>
                <a:ext uri="{63B3BB69-23CF-44E3-9099-C40C66FF867C}">
                  <a14:compatExt spid="_x0000_s11318"/>
                </a:ext>
                <a:ext uri="{FF2B5EF4-FFF2-40B4-BE49-F238E27FC236}">
                  <a16:creationId xmlns:a16="http://schemas.microsoft.com/office/drawing/2014/main" id="{00000000-0008-0000-0500-00003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8</xdr:row>
          <xdr:rowOff>85725</xdr:rowOff>
        </xdr:from>
        <xdr:to>
          <xdr:col>21</xdr:col>
          <xdr:colOff>514350</xdr:colOff>
          <xdr:row>8</xdr:row>
          <xdr:rowOff>314325</xdr:rowOff>
        </xdr:to>
        <xdr:sp macro="" textlink="">
          <xdr:nvSpPr>
            <xdr:cNvPr id="11319" name="Check Box 55" hidden="1">
              <a:extLst>
                <a:ext uri="{63B3BB69-23CF-44E3-9099-C40C66FF867C}">
                  <a14:compatExt spid="_x0000_s11319"/>
                </a:ext>
                <a:ext uri="{FF2B5EF4-FFF2-40B4-BE49-F238E27FC236}">
                  <a16:creationId xmlns:a16="http://schemas.microsoft.com/office/drawing/2014/main" id="{00000000-0008-0000-0500-00003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161925</xdr:colOff>
          <xdr:row>12</xdr:row>
          <xdr:rowOff>114300</xdr:rowOff>
        </xdr:from>
        <xdr:to>
          <xdr:col>22</xdr:col>
          <xdr:colOff>371475</xdr:colOff>
          <xdr:row>12</xdr:row>
          <xdr:rowOff>390525</xdr:rowOff>
        </xdr:to>
        <xdr:sp macro="" textlink="">
          <xdr:nvSpPr>
            <xdr:cNvPr id="11320" name="Drop Down 56" hidden="1">
              <a:extLst>
                <a:ext uri="{63B3BB69-23CF-44E3-9099-C40C66FF867C}">
                  <a14:compatExt spid="_x0000_s11320"/>
                </a:ext>
                <a:ext uri="{FF2B5EF4-FFF2-40B4-BE49-F238E27FC236}">
                  <a16:creationId xmlns:a16="http://schemas.microsoft.com/office/drawing/2014/main" id="{00000000-0008-0000-0500-000038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161925</xdr:colOff>
          <xdr:row>13</xdr:row>
          <xdr:rowOff>95250</xdr:rowOff>
        </xdr:from>
        <xdr:to>
          <xdr:col>22</xdr:col>
          <xdr:colOff>371475</xdr:colOff>
          <xdr:row>13</xdr:row>
          <xdr:rowOff>371475</xdr:rowOff>
        </xdr:to>
        <xdr:sp macro="" textlink="">
          <xdr:nvSpPr>
            <xdr:cNvPr id="11321" name="Drop Down 57" hidden="1">
              <a:extLst>
                <a:ext uri="{63B3BB69-23CF-44E3-9099-C40C66FF867C}">
                  <a14:compatExt spid="_x0000_s11321"/>
                </a:ext>
                <a:ext uri="{FF2B5EF4-FFF2-40B4-BE49-F238E27FC236}">
                  <a16:creationId xmlns:a16="http://schemas.microsoft.com/office/drawing/2014/main" id="{00000000-0008-0000-0500-000039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14</xdr:row>
          <xdr:rowOff>76200</xdr:rowOff>
        </xdr:from>
        <xdr:to>
          <xdr:col>22</xdr:col>
          <xdr:colOff>352425</xdr:colOff>
          <xdr:row>14</xdr:row>
          <xdr:rowOff>352425</xdr:rowOff>
        </xdr:to>
        <xdr:sp macro="" textlink="">
          <xdr:nvSpPr>
            <xdr:cNvPr id="11322" name="Drop Down 58" hidden="1">
              <a:extLst>
                <a:ext uri="{63B3BB69-23CF-44E3-9099-C40C66FF867C}">
                  <a14:compatExt spid="_x0000_s11322"/>
                </a:ext>
                <a:ext uri="{FF2B5EF4-FFF2-40B4-BE49-F238E27FC236}">
                  <a16:creationId xmlns:a16="http://schemas.microsoft.com/office/drawing/2014/main" id="{00000000-0008-0000-0500-00003A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15</xdr:row>
          <xdr:rowOff>85725</xdr:rowOff>
        </xdr:from>
        <xdr:to>
          <xdr:col>22</xdr:col>
          <xdr:colOff>352425</xdr:colOff>
          <xdr:row>15</xdr:row>
          <xdr:rowOff>361950</xdr:rowOff>
        </xdr:to>
        <xdr:sp macro="" textlink="">
          <xdr:nvSpPr>
            <xdr:cNvPr id="11323" name="Drop Down 59" hidden="1">
              <a:extLst>
                <a:ext uri="{63B3BB69-23CF-44E3-9099-C40C66FF867C}">
                  <a14:compatExt spid="_x0000_s11323"/>
                </a:ext>
                <a:ext uri="{FF2B5EF4-FFF2-40B4-BE49-F238E27FC236}">
                  <a16:creationId xmlns:a16="http://schemas.microsoft.com/office/drawing/2014/main" id="{00000000-0008-0000-0500-00003B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16</xdr:row>
          <xdr:rowOff>66675</xdr:rowOff>
        </xdr:from>
        <xdr:to>
          <xdr:col>22</xdr:col>
          <xdr:colOff>352425</xdr:colOff>
          <xdr:row>16</xdr:row>
          <xdr:rowOff>342900</xdr:rowOff>
        </xdr:to>
        <xdr:sp macro="" textlink="">
          <xdr:nvSpPr>
            <xdr:cNvPr id="11324" name="Drop Down 60" hidden="1">
              <a:extLst>
                <a:ext uri="{63B3BB69-23CF-44E3-9099-C40C66FF867C}">
                  <a14:compatExt spid="_x0000_s11324"/>
                </a:ext>
                <a:ext uri="{FF2B5EF4-FFF2-40B4-BE49-F238E27FC236}">
                  <a16:creationId xmlns:a16="http://schemas.microsoft.com/office/drawing/2014/main" id="{00000000-0008-0000-0500-00003C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xdr:row>
          <xdr:rowOff>95250</xdr:rowOff>
        </xdr:from>
        <xdr:to>
          <xdr:col>3</xdr:col>
          <xdr:colOff>3209925</xdr:colOff>
          <xdr:row>6</xdr:row>
          <xdr:rowOff>361950</xdr:rowOff>
        </xdr:to>
        <xdr:sp macro="" textlink="">
          <xdr:nvSpPr>
            <xdr:cNvPr id="11325" name="Drop Down 61" hidden="1">
              <a:extLst>
                <a:ext uri="{63B3BB69-23CF-44E3-9099-C40C66FF867C}">
                  <a14:compatExt spid="_x0000_s11325"/>
                </a:ext>
                <a:ext uri="{FF2B5EF4-FFF2-40B4-BE49-F238E27FC236}">
                  <a16:creationId xmlns:a16="http://schemas.microsoft.com/office/drawing/2014/main" id="{00000000-0008-0000-0500-00003D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xdr:row>
          <xdr:rowOff>95250</xdr:rowOff>
        </xdr:from>
        <xdr:to>
          <xdr:col>3</xdr:col>
          <xdr:colOff>3209925</xdr:colOff>
          <xdr:row>7</xdr:row>
          <xdr:rowOff>361950</xdr:rowOff>
        </xdr:to>
        <xdr:sp macro="" textlink="">
          <xdr:nvSpPr>
            <xdr:cNvPr id="11326" name="Drop Down 62" hidden="1">
              <a:extLst>
                <a:ext uri="{63B3BB69-23CF-44E3-9099-C40C66FF867C}">
                  <a14:compatExt spid="_x0000_s11326"/>
                </a:ext>
                <a:ext uri="{FF2B5EF4-FFF2-40B4-BE49-F238E27FC236}">
                  <a16:creationId xmlns:a16="http://schemas.microsoft.com/office/drawing/2014/main" id="{00000000-0008-0000-0500-00003E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xdr:row>
          <xdr:rowOff>95250</xdr:rowOff>
        </xdr:from>
        <xdr:to>
          <xdr:col>3</xdr:col>
          <xdr:colOff>3209925</xdr:colOff>
          <xdr:row>8</xdr:row>
          <xdr:rowOff>361950</xdr:rowOff>
        </xdr:to>
        <xdr:sp macro="" textlink="">
          <xdr:nvSpPr>
            <xdr:cNvPr id="11327" name="Drop Down 63" hidden="1">
              <a:extLst>
                <a:ext uri="{63B3BB69-23CF-44E3-9099-C40C66FF867C}">
                  <a14:compatExt spid="_x0000_s11327"/>
                </a:ext>
                <a:ext uri="{FF2B5EF4-FFF2-40B4-BE49-F238E27FC236}">
                  <a16:creationId xmlns:a16="http://schemas.microsoft.com/office/drawing/2014/main" id="{00000000-0008-0000-0500-00003F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xdr:row>
          <xdr:rowOff>95250</xdr:rowOff>
        </xdr:from>
        <xdr:to>
          <xdr:col>3</xdr:col>
          <xdr:colOff>3209925</xdr:colOff>
          <xdr:row>9</xdr:row>
          <xdr:rowOff>361950</xdr:rowOff>
        </xdr:to>
        <xdr:sp macro="" textlink="">
          <xdr:nvSpPr>
            <xdr:cNvPr id="11328" name="Drop Down 64" hidden="1">
              <a:extLst>
                <a:ext uri="{63B3BB69-23CF-44E3-9099-C40C66FF867C}">
                  <a14:compatExt spid="_x0000_s11328"/>
                </a:ext>
                <a:ext uri="{FF2B5EF4-FFF2-40B4-BE49-F238E27FC236}">
                  <a16:creationId xmlns:a16="http://schemas.microsoft.com/office/drawing/2014/main" id="{00000000-0008-0000-0500-000040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xdr:row>
          <xdr:rowOff>95250</xdr:rowOff>
        </xdr:from>
        <xdr:to>
          <xdr:col>3</xdr:col>
          <xdr:colOff>3209925</xdr:colOff>
          <xdr:row>10</xdr:row>
          <xdr:rowOff>361950</xdr:rowOff>
        </xdr:to>
        <xdr:sp macro="" textlink="">
          <xdr:nvSpPr>
            <xdr:cNvPr id="11329" name="Drop Down 65" hidden="1">
              <a:extLst>
                <a:ext uri="{63B3BB69-23CF-44E3-9099-C40C66FF867C}">
                  <a14:compatExt spid="_x0000_s11329"/>
                </a:ext>
                <a:ext uri="{FF2B5EF4-FFF2-40B4-BE49-F238E27FC236}">
                  <a16:creationId xmlns:a16="http://schemas.microsoft.com/office/drawing/2014/main" id="{00000000-0008-0000-0500-000041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xdr:row>
          <xdr:rowOff>95250</xdr:rowOff>
        </xdr:from>
        <xdr:to>
          <xdr:col>3</xdr:col>
          <xdr:colOff>3209925</xdr:colOff>
          <xdr:row>11</xdr:row>
          <xdr:rowOff>361950</xdr:rowOff>
        </xdr:to>
        <xdr:sp macro="" textlink="">
          <xdr:nvSpPr>
            <xdr:cNvPr id="11330" name="Drop Down 66" hidden="1">
              <a:extLst>
                <a:ext uri="{63B3BB69-23CF-44E3-9099-C40C66FF867C}">
                  <a14:compatExt spid="_x0000_s11330"/>
                </a:ext>
                <a:ext uri="{FF2B5EF4-FFF2-40B4-BE49-F238E27FC236}">
                  <a16:creationId xmlns:a16="http://schemas.microsoft.com/office/drawing/2014/main" id="{00000000-0008-0000-0500-000042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12</xdr:row>
          <xdr:rowOff>95250</xdr:rowOff>
        </xdr:from>
        <xdr:to>
          <xdr:col>3</xdr:col>
          <xdr:colOff>3209925</xdr:colOff>
          <xdr:row>12</xdr:row>
          <xdr:rowOff>361950</xdr:rowOff>
        </xdr:to>
        <xdr:sp macro="" textlink="">
          <xdr:nvSpPr>
            <xdr:cNvPr id="11331" name="Drop Down 67" hidden="1">
              <a:extLst>
                <a:ext uri="{63B3BB69-23CF-44E3-9099-C40C66FF867C}">
                  <a14:compatExt spid="_x0000_s11331"/>
                </a:ext>
                <a:ext uri="{FF2B5EF4-FFF2-40B4-BE49-F238E27FC236}">
                  <a16:creationId xmlns:a16="http://schemas.microsoft.com/office/drawing/2014/main" id="{00000000-0008-0000-0500-000043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13</xdr:row>
          <xdr:rowOff>95250</xdr:rowOff>
        </xdr:from>
        <xdr:to>
          <xdr:col>3</xdr:col>
          <xdr:colOff>3209925</xdr:colOff>
          <xdr:row>13</xdr:row>
          <xdr:rowOff>361950</xdr:rowOff>
        </xdr:to>
        <xdr:sp macro="" textlink="">
          <xdr:nvSpPr>
            <xdr:cNvPr id="11332" name="Drop Down 68" hidden="1">
              <a:extLst>
                <a:ext uri="{63B3BB69-23CF-44E3-9099-C40C66FF867C}">
                  <a14:compatExt spid="_x0000_s11332"/>
                </a:ext>
                <a:ext uri="{FF2B5EF4-FFF2-40B4-BE49-F238E27FC236}">
                  <a16:creationId xmlns:a16="http://schemas.microsoft.com/office/drawing/2014/main" id="{00000000-0008-0000-0500-000044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14</xdr:row>
          <xdr:rowOff>95250</xdr:rowOff>
        </xdr:from>
        <xdr:to>
          <xdr:col>3</xdr:col>
          <xdr:colOff>3209925</xdr:colOff>
          <xdr:row>14</xdr:row>
          <xdr:rowOff>361950</xdr:rowOff>
        </xdr:to>
        <xdr:sp macro="" textlink="">
          <xdr:nvSpPr>
            <xdr:cNvPr id="11333" name="Drop Down 69" hidden="1">
              <a:extLst>
                <a:ext uri="{63B3BB69-23CF-44E3-9099-C40C66FF867C}">
                  <a14:compatExt spid="_x0000_s11333"/>
                </a:ext>
                <a:ext uri="{FF2B5EF4-FFF2-40B4-BE49-F238E27FC236}">
                  <a16:creationId xmlns:a16="http://schemas.microsoft.com/office/drawing/2014/main" id="{00000000-0008-0000-0500-000045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15</xdr:row>
          <xdr:rowOff>95250</xdr:rowOff>
        </xdr:from>
        <xdr:to>
          <xdr:col>3</xdr:col>
          <xdr:colOff>3209925</xdr:colOff>
          <xdr:row>15</xdr:row>
          <xdr:rowOff>361950</xdr:rowOff>
        </xdr:to>
        <xdr:sp macro="" textlink="">
          <xdr:nvSpPr>
            <xdr:cNvPr id="11334" name="Drop Down 70" hidden="1">
              <a:extLst>
                <a:ext uri="{63B3BB69-23CF-44E3-9099-C40C66FF867C}">
                  <a14:compatExt spid="_x0000_s11334"/>
                </a:ext>
                <a:ext uri="{FF2B5EF4-FFF2-40B4-BE49-F238E27FC236}">
                  <a16:creationId xmlns:a16="http://schemas.microsoft.com/office/drawing/2014/main" id="{00000000-0008-0000-0500-000046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16</xdr:row>
          <xdr:rowOff>95250</xdr:rowOff>
        </xdr:from>
        <xdr:to>
          <xdr:col>3</xdr:col>
          <xdr:colOff>3209925</xdr:colOff>
          <xdr:row>16</xdr:row>
          <xdr:rowOff>361950</xdr:rowOff>
        </xdr:to>
        <xdr:sp macro="" textlink="">
          <xdr:nvSpPr>
            <xdr:cNvPr id="11335" name="Drop Down 71" hidden="1">
              <a:extLst>
                <a:ext uri="{63B3BB69-23CF-44E3-9099-C40C66FF867C}">
                  <a14:compatExt spid="_x0000_s11335"/>
                </a:ext>
                <a:ext uri="{FF2B5EF4-FFF2-40B4-BE49-F238E27FC236}">
                  <a16:creationId xmlns:a16="http://schemas.microsoft.com/office/drawing/2014/main" id="{00000000-0008-0000-0500-000047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17</xdr:row>
          <xdr:rowOff>95250</xdr:rowOff>
        </xdr:from>
        <xdr:to>
          <xdr:col>3</xdr:col>
          <xdr:colOff>3209925</xdr:colOff>
          <xdr:row>17</xdr:row>
          <xdr:rowOff>361950</xdr:rowOff>
        </xdr:to>
        <xdr:sp macro="" textlink="">
          <xdr:nvSpPr>
            <xdr:cNvPr id="11336" name="Drop Down 72" hidden="1">
              <a:extLst>
                <a:ext uri="{63B3BB69-23CF-44E3-9099-C40C66FF867C}">
                  <a14:compatExt spid="_x0000_s11336"/>
                </a:ext>
                <a:ext uri="{FF2B5EF4-FFF2-40B4-BE49-F238E27FC236}">
                  <a16:creationId xmlns:a16="http://schemas.microsoft.com/office/drawing/2014/main" id="{00000000-0008-0000-0500-000048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18</xdr:row>
          <xdr:rowOff>95250</xdr:rowOff>
        </xdr:from>
        <xdr:to>
          <xdr:col>3</xdr:col>
          <xdr:colOff>3209925</xdr:colOff>
          <xdr:row>18</xdr:row>
          <xdr:rowOff>361950</xdr:rowOff>
        </xdr:to>
        <xdr:sp macro="" textlink="">
          <xdr:nvSpPr>
            <xdr:cNvPr id="11337" name="Drop Down 73" hidden="1">
              <a:extLst>
                <a:ext uri="{63B3BB69-23CF-44E3-9099-C40C66FF867C}">
                  <a14:compatExt spid="_x0000_s11337"/>
                </a:ext>
                <a:ext uri="{FF2B5EF4-FFF2-40B4-BE49-F238E27FC236}">
                  <a16:creationId xmlns:a16="http://schemas.microsoft.com/office/drawing/2014/main" id="{00000000-0008-0000-0500-000049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19</xdr:row>
          <xdr:rowOff>95250</xdr:rowOff>
        </xdr:from>
        <xdr:to>
          <xdr:col>3</xdr:col>
          <xdr:colOff>3209925</xdr:colOff>
          <xdr:row>19</xdr:row>
          <xdr:rowOff>361950</xdr:rowOff>
        </xdr:to>
        <xdr:sp macro="" textlink="">
          <xdr:nvSpPr>
            <xdr:cNvPr id="11338" name="Drop Down 74" hidden="1">
              <a:extLst>
                <a:ext uri="{63B3BB69-23CF-44E3-9099-C40C66FF867C}">
                  <a14:compatExt spid="_x0000_s11338"/>
                </a:ext>
                <a:ext uri="{FF2B5EF4-FFF2-40B4-BE49-F238E27FC236}">
                  <a16:creationId xmlns:a16="http://schemas.microsoft.com/office/drawing/2014/main" id="{00000000-0008-0000-0500-00004A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20</xdr:row>
          <xdr:rowOff>95250</xdr:rowOff>
        </xdr:from>
        <xdr:to>
          <xdr:col>3</xdr:col>
          <xdr:colOff>3209925</xdr:colOff>
          <xdr:row>20</xdr:row>
          <xdr:rowOff>361950</xdr:rowOff>
        </xdr:to>
        <xdr:sp macro="" textlink="">
          <xdr:nvSpPr>
            <xdr:cNvPr id="11339" name="Drop Down 75" hidden="1">
              <a:extLst>
                <a:ext uri="{63B3BB69-23CF-44E3-9099-C40C66FF867C}">
                  <a14:compatExt spid="_x0000_s11339"/>
                </a:ext>
                <a:ext uri="{FF2B5EF4-FFF2-40B4-BE49-F238E27FC236}">
                  <a16:creationId xmlns:a16="http://schemas.microsoft.com/office/drawing/2014/main" id="{00000000-0008-0000-0500-00004B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21</xdr:row>
          <xdr:rowOff>95250</xdr:rowOff>
        </xdr:from>
        <xdr:to>
          <xdr:col>3</xdr:col>
          <xdr:colOff>3209925</xdr:colOff>
          <xdr:row>21</xdr:row>
          <xdr:rowOff>361950</xdr:rowOff>
        </xdr:to>
        <xdr:sp macro="" textlink="">
          <xdr:nvSpPr>
            <xdr:cNvPr id="11340" name="Drop Down 76" hidden="1">
              <a:extLst>
                <a:ext uri="{63B3BB69-23CF-44E3-9099-C40C66FF867C}">
                  <a14:compatExt spid="_x0000_s11340"/>
                </a:ext>
                <a:ext uri="{FF2B5EF4-FFF2-40B4-BE49-F238E27FC236}">
                  <a16:creationId xmlns:a16="http://schemas.microsoft.com/office/drawing/2014/main" id="{00000000-0008-0000-0500-00004C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22</xdr:row>
          <xdr:rowOff>95250</xdr:rowOff>
        </xdr:from>
        <xdr:to>
          <xdr:col>3</xdr:col>
          <xdr:colOff>3209925</xdr:colOff>
          <xdr:row>22</xdr:row>
          <xdr:rowOff>361950</xdr:rowOff>
        </xdr:to>
        <xdr:sp macro="" textlink="">
          <xdr:nvSpPr>
            <xdr:cNvPr id="11341" name="Drop Down 77" hidden="1">
              <a:extLst>
                <a:ext uri="{63B3BB69-23CF-44E3-9099-C40C66FF867C}">
                  <a14:compatExt spid="_x0000_s11341"/>
                </a:ext>
                <a:ext uri="{FF2B5EF4-FFF2-40B4-BE49-F238E27FC236}">
                  <a16:creationId xmlns:a16="http://schemas.microsoft.com/office/drawing/2014/main" id="{00000000-0008-0000-0500-00004D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23</xdr:row>
          <xdr:rowOff>95250</xdr:rowOff>
        </xdr:from>
        <xdr:to>
          <xdr:col>3</xdr:col>
          <xdr:colOff>3209925</xdr:colOff>
          <xdr:row>23</xdr:row>
          <xdr:rowOff>361950</xdr:rowOff>
        </xdr:to>
        <xdr:sp macro="" textlink="">
          <xdr:nvSpPr>
            <xdr:cNvPr id="11342" name="Drop Down 78" hidden="1">
              <a:extLst>
                <a:ext uri="{63B3BB69-23CF-44E3-9099-C40C66FF867C}">
                  <a14:compatExt spid="_x0000_s11342"/>
                </a:ext>
                <a:ext uri="{FF2B5EF4-FFF2-40B4-BE49-F238E27FC236}">
                  <a16:creationId xmlns:a16="http://schemas.microsoft.com/office/drawing/2014/main" id="{00000000-0008-0000-0500-00004E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24</xdr:row>
          <xdr:rowOff>95250</xdr:rowOff>
        </xdr:from>
        <xdr:to>
          <xdr:col>3</xdr:col>
          <xdr:colOff>3209925</xdr:colOff>
          <xdr:row>24</xdr:row>
          <xdr:rowOff>361950</xdr:rowOff>
        </xdr:to>
        <xdr:sp macro="" textlink="">
          <xdr:nvSpPr>
            <xdr:cNvPr id="11343" name="Drop Down 79" hidden="1">
              <a:extLst>
                <a:ext uri="{63B3BB69-23CF-44E3-9099-C40C66FF867C}">
                  <a14:compatExt spid="_x0000_s11343"/>
                </a:ext>
                <a:ext uri="{FF2B5EF4-FFF2-40B4-BE49-F238E27FC236}">
                  <a16:creationId xmlns:a16="http://schemas.microsoft.com/office/drawing/2014/main" id="{00000000-0008-0000-0500-00004F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25</xdr:row>
          <xdr:rowOff>95250</xdr:rowOff>
        </xdr:from>
        <xdr:to>
          <xdr:col>3</xdr:col>
          <xdr:colOff>3209925</xdr:colOff>
          <xdr:row>25</xdr:row>
          <xdr:rowOff>361950</xdr:rowOff>
        </xdr:to>
        <xdr:sp macro="" textlink="">
          <xdr:nvSpPr>
            <xdr:cNvPr id="11344" name="Drop Down 80" hidden="1">
              <a:extLst>
                <a:ext uri="{63B3BB69-23CF-44E3-9099-C40C66FF867C}">
                  <a14:compatExt spid="_x0000_s11344"/>
                </a:ext>
                <a:ext uri="{FF2B5EF4-FFF2-40B4-BE49-F238E27FC236}">
                  <a16:creationId xmlns:a16="http://schemas.microsoft.com/office/drawing/2014/main" id="{00000000-0008-0000-0500-000050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209550</xdr:colOff>
          <xdr:row>4</xdr:row>
          <xdr:rowOff>142875</xdr:rowOff>
        </xdr:from>
        <xdr:to>
          <xdr:col>21</xdr:col>
          <xdr:colOff>533400</xdr:colOff>
          <xdr:row>4</xdr:row>
          <xdr:rowOff>371475</xdr:rowOff>
        </xdr:to>
        <xdr:sp macro="" textlink="">
          <xdr:nvSpPr>
            <xdr:cNvPr id="11345" name="Check Box 81" hidden="1">
              <a:extLst>
                <a:ext uri="{63B3BB69-23CF-44E3-9099-C40C66FF867C}">
                  <a14:compatExt spid="_x0000_s11345"/>
                </a:ext>
                <a:ext uri="{FF2B5EF4-FFF2-40B4-BE49-F238E27FC236}">
                  <a16:creationId xmlns:a16="http://schemas.microsoft.com/office/drawing/2014/main" id="{00000000-0008-0000-0500-00005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200025</xdr:colOff>
          <xdr:row>5</xdr:row>
          <xdr:rowOff>152400</xdr:rowOff>
        </xdr:from>
        <xdr:to>
          <xdr:col>21</xdr:col>
          <xdr:colOff>533400</xdr:colOff>
          <xdr:row>5</xdr:row>
          <xdr:rowOff>371475</xdr:rowOff>
        </xdr:to>
        <xdr:sp macro="" textlink="">
          <xdr:nvSpPr>
            <xdr:cNvPr id="11346" name="Check Box 82" hidden="1">
              <a:extLst>
                <a:ext uri="{63B3BB69-23CF-44E3-9099-C40C66FF867C}">
                  <a14:compatExt spid="_x0000_s11346"/>
                </a:ext>
                <a:ext uri="{FF2B5EF4-FFF2-40B4-BE49-F238E27FC236}">
                  <a16:creationId xmlns:a16="http://schemas.microsoft.com/office/drawing/2014/main" id="{00000000-0008-0000-0500-00005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200025</xdr:colOff>
          <xdr:row>6</xdr:row>
          <xdr:rowOff>123825</xdr:rowOff>
        </xdr:from>
        <xdr:to>
          <xdr:col>21</xdr:col>
          <xdr:colOff>533400</xdr:colOff>
          <xdr:row>6</xdr:row>
          <xdr:rowOff>342900</xdr:rowOff>
        </xdr:to>
        <xdr:sp macro="" textlink="">
          <xdr:nvSpPr>
            <xdr:cNvPr id="11347" name="Check Box 83" hidden="1">
              <a:extLst>
                <a:ext uri="{63B3BB69-23CF-44E3-9099-C40C66FF867C}">
                  <a14:compatExt spid="_x0000_s11347"/>
                </a:ext>
                <a:ext uri="{FF2B5EF4-FFF2-40B4-BE49-F238E27FC236}">
                  <a16:creationId xmlns:a16="http://schemas.microsoft.com/office/drawing/2014/main" id="{00000000-0008-0000-0500-00005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7</xdr:row>
          <xdr:rowOff>123825</xdr:rowOff>
        </xdr:from>
        <xdr:to>
          <xdr:col>21</xdr:col>
          <xdr:colOff>514350</xdr:colOff>
          <xdr:row>7</xdr:row>
          <xdr:rowOff>352425</xdr:rowOff>
        </xdr:to>
        <xdr:sp macro="" textlink="">
          <xdr:nvSpPr>
            <xdr:cNvPr id="11348" name="Check Box 84" hidden="1">
              <a:extLst>
                <a:ext uri="{63B3BB69-23CF-44E3-9099-C40C66FF867C}">
                  <a14:compatExt spid="_x0000_s11348"/>
                </a:ext>
                <a:ext uri="{FF2B5EF4-FFF2-40B4-BE49-F238E27FC236}">
                  <a16:creationId xmlns:a16="http://schemas.microsoft.com/office/drawing/2014/main" id="{00000000-0008-0000-0500-00005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8</xdr:row>
          <xdr:rowOff>85725</xdr:rowOff>
        </xdr:from>
        <xdr:to>
          <xdr:col>21</xdr:col>
          <xdr:colOff>514350</xdr:colOff>
          <xdr:row>8</xdr:row>
          <xdr:rowOff>314325</xdr:rowOff>
        </xdr:to>
        <xdr:sp macro="" textlink="">
          <xdr:nvSpPr>
            <xdr:cNvPr id="11349" name="Check Box 85" hidden="1">
              <a:extLst>
                <a:ext uri="{63B3BB69-23CF-44E3-9099-C40C66FF867C}">
                  <a14:compatExt spid="_x0000_s11349"/>
                </a:ext>
                <a:ext uri="{FF2B5EF4-FFF2-40B4-BE49-F238E27FC236}">
                  <a16:creationId xmlns:a16="http://schemas.microsoft.com/office/drawing/2014/main" id="{00000000-0008-0000-0500-00005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161925</xdr:colOff>
          <xdr:row>12</xdr:row>
          <xdr:rowOff>114300</xdr:rowOff>
        </xdr:from>
        <xdr:to>
          <xdr:col>22</xdr:col>
          <xdr:colOff>371475</xdr:colOff>
          <xdr:row>12</xdr:row>
          <xdr:rowOff>390525</xdr:rowOff>
        </xdr:to>
        <xdr:sp macro="" textlink="">
          <xdr:nvSpPr>
            <xdr:cNvPr id="11350" name="Drop Down 86" hidden="1">
              <a:extLst>
                <a:ext uri="{63B3BB69-23CF-44E3-9099-C40C66FF867C}">
                  <a14:compatExt spid="_x0000_s11350"/>
                </a:ext>
                <a:ext uri="{FF2B5EF4-FFF2-40B4-BE49-F238E27FC236}">
                  <a16:creationId xmlns:a16="http://schemas.microsoft.com/office/drawing/2014/main" id="{00000000-0008-0000-0500-000056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161925</xdr:colOff>
          <xdr:row>13</xdr:row>
          <xdr:rowOff>95250</xdr:rowOff>
        </xdr:from>
        <xdr:to>
          <xdr:col>22</xdr:col>
          <xdr:colOff>371475</xdr:colOff>
          <xdr:row>13</xdr:row>
          <xdr:rowOff>371475</xdr:rowOff>
        </xdr:to>
        <xdr:sp macro="" textlink="">
          <xdr:nvSpPr>
            <xdr:cNvPr id="11351" name="Drop Down 87" hidden="1">
              <a:extLst>
                <a:ext uri="{63B3BB69-23CF-44E3-9099-C40C66FF867C}">
                  <a14:compatExt spid="_x0000_s11351"/>
                </a:ext>
                <a:ext uri="{FF2B5EF4-FFF2-40B4-BE49-F238E27FC236}">
                  <a16:creationId xmlns:a16="http://schemas.microsoft.com/office/drawing/2014/main" id="{00000000-0008-0000-0500-000057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14</xdr:row>
          <xdr:rowOff>76200</xdr:rowOff>
        </xdr:from>
        <xdr:to>
          <xdr:col>22</xdr:col>
          <xdr:colOff>352425</xdr:colOff>
          <xdr:row>14</xdr:row>
          <xdr:rowOff>352425</xdr:rowOff>
        </xdr:to>
        <xdr:sp macro="" textlink="">
          <xdr:nvSpPr>
            <xdr:cNvPr id="11352" name="Drop Down 88" hidden="1">
              <a:extLst>
                <a:ext uri="{63B3BB69-23CF-44E3-9099-C40C66FF867C}">
                  <a14:compatExt spid="_x0000_s11352"/>
                </a:ext>
                <a:ext uri="{FF2B5EF4-FFF2-40B4-BE49-F238E27FC236}">
                  <a16:creationId xmlns:a16="http://schemas.microsoft.com/office/drawing/2014/main" id="{00000000-0008-0000-0500-000058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15</xdr:row>
          <xdr:rowOff>85725</xdr:rowOff>
        </xdr:from>
        <xdr:to>
          <xdr:col>22</xdr:col>
          <xdr:colOff>352425</xdr:colOff>
          <xdr:row>15</xdr:row>
          <xdr:rowOff>361950</xdr:rowOff>
        </xdr:to>
        <xdr:sp macro="" textlink="">
          <xdr:nvSpPr>
            <xdr:cNvPr id="11353" name="Drop Down 89" hidden="1">
              <a:extLst>
                <a:ext uri="{63B3BB69-23CF-44E3-9099-C40C66FF867C}">
                  <a14:compatExt spid="_x0000_s11353"/>
                </a:ext>
                <a:ext uri="{FF2B5EF4-FFF2-40B4-BE49-F238E27FC236}">
                  <a16:creationId xmlns:a16="http://schemas.microsoft.com/office/drawing/2014/main" id="{00000000-0008-0000-0500-000059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16</xdr:row>
          <xdr:rowOff>66675</xdr:rowOff>
        </xdr:from>
        <xdr:to>
          <xdr:col>22</xdr:col>
          <xdr:colOff>352425</xdr:colOff>
          <xdr:row>16</xdr:row>
          <xdr:rowOff>342900</xdr:rowOff>
        </xdr:to>
        <xdr:sp macro="" textlink="">
          <xdr:nvSpPr>
            <xdr:cNvPr id="11354" name="Drop Down 90" hidden="1">
              <a:extLst>
                <a:ext uri="{63B3BB69-23CF-44E3-9099-C40C66FF867C}">
                  <a14:compatExt spid="_x0000_s11354"/>
                </a:ext>
                <a:ext uri="{FF2B5EF4-FFF2-40B4-BE49-F238E27FC236}">
                  <a16:creationId xmlns:a16="http://schemas.microsoft.com/office/drawing/2014/main" id="{00000000-0008-0000-0500-00005A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171450</xdr:colOff>
          <xdr:row>6</xdr:row>
          <xdr:rowOff>95250</xdr:rowOff>
        </xdr:from>
        <xdr:to>
          <xdr:col>3</xdr:col>
          <xdr:colOff>3209925</xdr:colOff>
          <xdr:row>6</xdr:row>
          <xdr:rowOff>361950</xdr:rowOff>
        </xdr:to>
        <xdr:sp macro="" textlink="">
          <xdr:nvSpPr>
            <xdr:cNvPr id="14337" name="Drop Down 1" hidden="1">
              <a:extLst>
                <a:ext uri="{63B3BB69-23CF-44E3-9099-C40C66FF867C}">
                  <a14:compatExt spid="_x0000_s14337"/>
                </a:ext>
                <a:ext uri="{FF2B5EF4-FFF2-40B4-BE49-F238E27FC236}">
                  <a16:creationId xmlns:a16="http://schemas.microsoft.com/office/drawing/2014/main" id="{00000000-0008-0000-0600-000001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xdr:row>
          <xdr:rowOff>95250</xdr:rowOff>
        </xdr:from>
        <xdr:to>
          <xdr:col>3</xdr:col>
          <xdr:colOff>3209925</xdr:colOff>
          <xdr:row>7</xdr:row>
          <xdr:rowOff>361950</xdr:rowOff>
        </xdr:to>
        <xdr:sp macro="" textlink="">
          <xdr:nvSpPr>
            <xdr:cNvPr id="14338" name="Drop Down 2" hidden="1">
              <a:extLst>
                <a:ext uri="{63B3BB69-23CF-44E3-9099-C40C66FF867C}">
                  <a14:compatExt spid="_x0000_s14338"/>
                </a:ext>
                <a:ext uri="{FF2B5EF4-FFF2-40B4-BE49-F238E27FC236}">
                  <a16:creationId xmlns:a16="http://schemas.microsoft.com/office/drawing/2014/main" id="{00000000-0008-0000-0600-000002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xdr:row>
          <xdr:rowOff>95250</xdr:rowOff>
        </xdr:from>
        <xdr:to>
          <xdr:col>3</xdr:col>
          <xdr:colOff>3209925</xdr:colOff>
          <xdr:row>8</xdr:row>
          <xdr:rowOff>361950</xdr:rowOff>
        </xdr:to>
        <xdr:sp macro="" textlink="">
          <xdr:nvSpPr>
            <xdr:cNvPr id="14339" name="Drop Down 3" hidden="1">
              <a:extLst>
                <a:ext uri="{63B3BB69-23CF-44E3-9099-C40C66FF867C}">
                  <a14:compatExt spid="_x0000_s14339"/>
                </a:ext>
                <a:ext uri="{FF2B5EF4-FFF2-40B4-BE49-F238E27FC236}">
                  <a16:creationId xmlns:a16="http://schemas.microsoft.com/office/drawing/2014/main" id="{00000000-0008-0000-0600-000003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xdr:row>
          <xdr:rowOff>95250</xdr:rowOff>
        </xdr:from>
        <xdr:to>
          <xdr:col>3</xdr:col>
          <xdr:colOff>3209925</xdr:colOff>
          <xdr:row>9</xdr:row>
          <xdr:rowOff>361950</xdr:rowOff>
        </xdr:to>
        <xdr:sp macro="" textlink="">
          <xdr:nvSpPr>
            <xdr:cNvPr id="14340" name="Drop Down 4" hidden="1">
              <a:extLst>
                <a:ext uri="{63B3BB69-23CF-44E3-9099-C40C66FF867C}">
                  <a14:compatExt spid="_x0000_s14340"/>
                </a:ext>
                <a:ext uri="{FF2B5EF4-FFF2-40B4-BE49-F238E27FC236}">
                  <a16:creationId xmlns:a16="http://schemas.microsoft.com/office/drawing/2014/main" id="{00000000-0008-0000-0600-000004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xdr:row>
          <xdr:rowOff>95250</xdr:rowOff>
        </xdr:from>
        <xdr:to>
          <xdr:col>3</xdr:col>
          <xdr:colOff>3209925</xdr:colOff>
          <xdr:row>10</xdr:row>
          <xdr:rowOff>361950</xdr:rowOff>
        </xdr:to>
        <xdr:sp macro="" textlink="">
          <xdr:nvSpPr>
            <xdr:cNvPr id="14341" name="Drop Down 5" hidden="1">
              <a:extLst>
                <a:ext uri="{63B3BB69-23CF-44E3-9099-C40C66FF867C}">
                  <a14:compatExt spid="_x0000_s14341"/>
                </a:ext>
                <a:ext uri="{FF2B5EF4-FFF2-40B4-BE49-F238E27FC236}">
                  <a16:creationId xmlns:a16="http://schemas.microsoft.com/office/drawing/2014/main" id="{00000000-0008-0000-0600-000005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xdr:row>
          <xdr:rowOff>95250</xdr:rowOff>
        </xdr:from>
        <xdr:to>
          <xdr:col>3</xdr:col>
          <xdr:colOff>3209925</xdr:colOff>
          <xdr:row>11</xdr:row>
          <xdr:rowOff>361950</xdr:rowOff>
        </xdr:to>
        <xdr:sp macro="" textlink="">
          <xdr:nvSpPr>
            <xdr:cNvPr id="14342" name="Drop Down 6" hidden="1">
              <a:extLst>
                <a:ext uri="{63B3BB69-23CF-44E3-9099-C40C66FF867C}">
                  <a14:compatExt spid="_x0000_s14342"/>
                </a:ext>
                <a:ext uri="{FF2B5EF4-FFF2-40B4-BE49-F238E27FC236}">
                  <a16:creationId xmlns:a16="http://schemas.microsoft.com/office/drawing/2014/main" id="{00000000-0008-0000-0600-000006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12</xdr:row>
          <xdr:rowOff>95250</xdr:rowOff>
        </xdr:from>
        <xdr:to>
          <xdr:col>3</xdr:col>
          <xdr:colOff>3209925</xdr:colOff>
          <xdr:row>12</xdr:row>
          <xdr:rowOff>361950</xdr:rowOff>
        </xdr:to>
        <xdr:sp macro="" textlink="">
          <xdr:nvSpPr>
            <xdr:cNvPr id="14343" name="Drop Down 7" hidden="1">
              <a:extLst>
                <a:ext uri="{63B3BB69-23CF-44E3-9099-C40C66FF867C}">
                  <a14:compatExt spid="_x0000_s14343"/>
                </a:ext>
                <a:ext uri="{FF2B5EF4-FFF2-40B4-BE49-F238E27FC236}">
                  <a16:creationId xmlns:a16="http://schemas.microsoft.com/office/drawing/2014/main" id="{00000000-0008-0000-0600-000007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13</xdr:row>
          <xdr:rowOff>95250</xdr:rowOff>
        </xdr:from>
        <xdr:to>
          <xdr:col>3</xdr:col>
          <xdr:colOff>3209925</xdr:colOff>
          <xdr:row>13</xdr:row>
          <xdr:rowOff>361950</xdr:rowOff>
        </xdr:to>
        <xdr:sp macro="" textlink="">
          <xdr:nvSpPr>
            <xdr:cNvPr id="14344" name="Drop Down 8" hidden="1">
              <a:extLst>
                <a:ext uri="{63B3BB69-23CF-44E3-9099-C40C66FF867C}">
                  <a14:compatExt spid="_x0000_s14344"/>
                </a:ext>
                <a:ext uri="{FF2B5EF4-FFF2-40B4-BE49-F238E27FC236}">
                  <a16:creationId xmlns:a16="http://schemas.microsoft.com/office/drawing/2014/main" id="{00000000-0008-0000-0600-000008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14</xdr:row>
          <xdr:rowOff>95250</xdr:rowOff>
        </xdr:from>
        <xdr:to>
          <xdr:col>3</xdr:col>
          <xdr:colOff>3209925</xdr:colOff>
          <xdr:row>14</xdr:row>
          <xdr:rowOff>361950</xdr:rowOff>
        </xdr:to>
        <xdr:sp macro="" textlink="">
          <xdr:nvSpPr>
            <xdr:cNvPr id="14345" name="Drop Down 9" hidden="1">
              <a:extLst>
                <a:ext uri="{63B3BB69-23CF-44E3-9099-C40C66FF867C}">
                  <a14:compatExt spid="_x0000_s14345"/>
                </a:ext>
                <a:ext uri="{FF2B5EF4-FFF2-40B4-BE49-F238E27FC236}">
                  <a16:creationId xmlns:a16="http://schemas.microsoft.com/office/drawing/2014/main" id="{00000000-0008-0000-0600-000009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15</xdr:row>
          <xdr:rowOff>95250</xdr:rowOff>
        </xdr:from>
        <xdr:to>
          <xdr:col>3</xdr:col>
          <xdr:colOff>3209925</xdr:colOff>
          <xdr:row>15</xdr:row>
          <xdr:rowOff>361950</xdr:rowOff>
        </xdr:to>
        <xdr:sp macro="" textlink="">
          <xdr:nvSpPr>
            <xdr:cNvPr id="14346" name="Drop Down 10" hidden="1">
              <a:extLst>
                <a:ext uri="{63B3BB69-23CF-44E3-9099-C40C66FF867C}">
                  <a14:compatExt spid="_x0000_s14346"/>
                </a:ext>
                <a:ext uri="{FF2B5EF4-FFF2-40B4-BE49-F238E27FC236}">
                  <a16:creationId xmlns:a16="http://schemas.microsoft.com/office/drawing/2014/main" id="{00000000-0008-0000-0600-00000A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16</xdr:row>
          <xdr:rowOff>95250</xdr:rowOff>
        </xdr:from>
        <xdr:to>
          <xdr:col>3</xdr:col>
          <xdr:colOff>3209925</xdr:colOff>
          <xdr:row>16</xdr:row>
          <xdr:rowOff>361950</xdr:rowOff>
        </xdr:to>
        <xdr:sp macro="" textlink="">
          <xdr:nvSpPr>
            <xdr:cNvPr id="14347" name="Drop Down 11" hidden="1">
              <a:extLst>
                <a:ext uri="{63B3BB69-23CF-44E3-9099-C40C66FF867C}">
                  <a14:compatExt spid="_x0000_s14347"/>
                </a:ext>
                <a:ext uri="{FF2B5EF4-FFF2-40B4-BE49-F238E27FC236}">
                  <a16:creationId xmlns:a16="http://schemas.microsoft.com/office/drawing/2014/main" id="{00000000-0008-0000-0600-00000B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17</xdr:row>
          <xdr:rowOff>95250</xdr:rowOff>
        </xdr:from>
        <xdr:to>
          <xdr:col>3</xdr:col>
          <xdr:colOff>3209925</xdr:colOff>
          <xdr:row>17</xdr:row>
          <xdr:rowOff>361950</xdr:rowOff>
        </xdr:to>
        <xdr:sp macro="" textlink="">
          <xdr:nvSpPr>
            <xdr:cNvPr id="14348" name="Drop Down 12" hidden="1">
              <a:extLst>
                <a:ext uri="{63B3BB69-23CF-44E3-9099-C40C66FF867C}">
                  <a14:compatExt spid="_x0000_s14348"/>
                </a:ext>
                <a:ext uri="{FF2B5EF4-FFF2-40B4-BE49-F238E27FC236}">
                  <a16:creationId xmlns:a16="http://schemas.microsoft.com/office/drawing/2014/main" id="{00000000-0008-0000-0600-00000C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18</xdr:row>
          <xdr:rowOff>95250</xdr:rowOff>
        </xdr:from>
        <xdr:to>
          <xdr:col>3</xdr:col>
          <xdr:colOff>3209925</xdr:colOff>
          <xdr:row>18</xdr:row>
          <xdr:rowOff>361950</xdr:rowOff>
        </xdr:to>
        <xdr:sp macro="" textlink="">
          <xdr:nvSpPr>
            <xdr:cNvPr id="14349" name="Drop Down 13" hidden="1">
              <a:extLst>
                <a:ext uri="{63B3BB69-23CF-44E3-9099-C40C66FF867C}">
                  <a14:compatExt spid="_x0000_s14349"/>
                </a:ext>
                <a:ext uri="{FF2B5EF4-FFF2-40B4-BE49-F238E27FC236}">
                  <a16:creationId xmlns:a16="http://schemas.microsoft.com/office/drawing/2014/main" id="{00000000-0008-0000-0600-00000D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19</xdr:row>
          <xdr:rowOff>95250</xdr:rowOff>
        </xdr:from>
        <xdr:to>
          <xdr:col>3</xdr:col>
          <xdr:colOff>3209925</xdr:colOff>
          <xdr:row>19</xdr:row>
          <xdr:rowOff>361950</xdr:rowOff>
        </xdr:to>
        <xdr:sp macro="" textlink="">
          <xdr:nvSpPr>
            <xdr:cNvPr id="14350" name="Drop Down 14" hidden="1">
              <a:extLst>
                <a:ext uri="{63B3BB69-23CF-44E3-9099-C40C66FF867C}">
                  <a14:compatExt spid="_x0000_s14350"/>
                </a:ext>
                <a:ext uri="{FF2B5EF4-FFF2-40B4-BE49-F238E27FC236}">
                  <a16:creationId xmlns:a16="http://schemas.microsoft.com/office/drawing/2014/main" id="{00000000-0008-0000-0600-00000E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20</xdr:row>
          <xdr:rowOff>95250</xdr:rowOff>
        </xdr:from>
        <xdr:to>
          <xdr:col>3</xdr:col>
          <xdr:colOff>3209925</xdr:colOff>
          <xdr:row>20</xdr:row>
          <xdr:rowOff>361950</xdr:rowOff>
        </xdr:to>
        <xdr:sp macro="" textlink="">
          <xdr:nvSpPr>
            <xdr:cNvPr id="14351" name="Drop Down 15" hidden="1">
              <a:extLst>
                <a:ext uri="{63B3BB69-23CF-44E3-9099-C40C66FF867C}">
                  <a14:compatExt spid="_x0000_s14351"/>
                </a:ext>
                <a:ext uri="{FF2B5EF4-FFF2-40B4-BE49-F238E27FC236}">
                  <a16:creationId xmlns:a16="http://schemas.microsoft.com/office/drawing/2014/main" id="{00000000-0008-0000-0600-00000F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21</xdr:row>
          <xdr:rowOff>95250</xdr:rowOff>
        </xdr:from>
        <xdr:to>
          <xdr:col>3</xdr:col>
          <xdr:colOff>3209925</xdr:colOff>
          <xdr:row>21</xdr:row>
          <xdr:rowOff>361950</xdr:rowOff>
        </xdr:to>
        <xdr:sp macro="" textlink="">
          <xdr:nvSpPr>
            <xdr:cNvPr id="14352" name="Drop Down 16" hidden="1">
              <a:extLst>
                <a:ext uri="{63B3BB69-23CF-44E3-9099-C40C66FF867C}">
                  <a14:compatExt spid="_x0000_s14352"/>
                </a:ext>
                <a:ext uri="{FF2B5EF4-FFF2-40B4-BE49-F238E27FC236}">
                  <a16:creationId xmlns:a16="http://schemas.microsoft.com/office/drawing/2014/main" id="{00000000-0008-0000-0600-000010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22</xdr:row>
          <xdr:rowOff>95250</xdr:rowOff>
        </xdr:from>
        <xdr:to>
          <xdr:col>3</xdr:col>
          <xdr:colOff>3209925</xdr:colOff>
          <xdr:row>22</xdr:row>
          <xdr:rowOff>361950</xdr:rowOff>
        </xdr:to>
        <xdr:sp macro="" textlink="">
          <xdr:nvSpPr>
            <xdr:cNvPr id="14353" name="Drop Down 17" hidden="1">
              <a:extLst>
                <a:ext uri="{63B3BB69-23CF-44E3-9099-C40C66FF867C}">
                  <a14:compatExt spid="_x0000_s14353"/>
                </a:ext>
                <a:ext uri="{FF2B5EF4-FFF2-40B4-BE49-F238E27FC236}">
                  <a16:creationId xmlns:a16="http://schemas.microsoft.com/office/drawing/2014/main" id="{00000000-0008-0000-0600-000011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23</xdr:row>
          <xdr:rowOff>95250</xdr:rowOff>
        </xdr:from>
        <xdr:to>
          <xdr:col>3</xdr:col>
          <xdr:colOff>3209925</xdr:colOff>
          <xdr:row>23</xdr:row>
          <xdr:rowOff>361950</xdr:rowOff>
        </xdr:to>
        <xdr:sp macro="" textlink="">
          <xdr:nvSpPr>
            <xdr:cNvPr id="14354" name="Drop Down 18" hidden="1">
              <a:extLst>
                <a:ext uri="{63B3BB69-23CF-44E3-9099-C40C66FF867C}">
                  <a14:compatExt spid="_x0000_s14354"/>
                </a:ext>
                <a:ext uri="{FF2B5EF4-FFF2-40B4-BE49-F238E27FC236}">
                  <a16:creationId xmlns:a16="http://schemas.microsoft.com/office/drawing/2014/main" id="{00000000-0008-0000-0600-000012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24</xdr:row>
          <xdr:rowOff>95250</xdr:rowOff>
        </xdr:from>
        <xdr:to>
          <xdr:col>3</xdr:col>
          <xdr:colOff>3209925</xdr:colOff>
          <xdr:row>24</xdr:row>
          <xdr:rowOff>361950</xdr:rowOff>
        </xdr:to>
        <xdr:sp macro="" textlink="">
          <xdr:nvSpPr>
            <xdr:cNvPr id="14355" name="Drop Down 19" hidden="1">
              <a:extLst>
                <a:ext uri="{63B3BB69-23CF-44E3-9099-C40C66FF867C}">
                  <a14:compatExt spid="_x0000_s14355"/>
                </a:ext>
                <a:ext uri="{FF2B5EF4-FFF2-40B4-BE49-F238E27FC236}">
                  <a16:creationId xmlns:a16="http://schemas.microsoft.com/office/drawing/2014/main" id="{00000000-0008-0000-0600-000013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25</xdr:row>
          <xdr:rowOff>95250</xdr:rowOff>
        </xdr:from>
        <xdr:to>
          <xdr:col>3</xdr:col>
          <xdr:colOff>3209925</xdr:colOff>
          <xdr:row>25</xdr:row>
          <xdr:rowOff>361950</xdr:rowOff>
        </xdr:to>
        <xdr:sp macro="" textlink="">
          <xdr:nvSpPr>
            <xdr:cNvPr id="14356" name="Drop Down 20" hidden="1">
              <a:extLst>
                <a:ext uri="{63B3BB69-23CF-44E3-9099-C40C66FF867C}">
                  <a14:compatExt spid="_x0000_s14356"/>
                </a:ext>
                <a:ext uri="{FF2B5EF4-FFF2-40B4-BE49-F238E27FC236}">
                  <a16:creationId xmlns:a16="http://schemas.microsoft.com/office/drawing/2014/main" id="{00000000-0008-0000-0600-000014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209550</xdr:colOff>
          <xdr:row>4</xdr:row>
          <xdr:rowOff>142875</xdr:rowOff>
        </xdr:from>
        <xdr:to>
          <xdr:col>22</xdr:col>
          <xdr:colOff>104775</xdr:colOff>
          <xdr:row>4</xdr:row>
          <xdr:rowOff>371475</xdr:rowOff>
        </xdr:to>
        <xdr:sp macro="" textlink="">
          <xdr:nvSpPr>
            <xdr:cNvPr id="14357" name="Check Box 21" hidden="1">
              <a:extLst>
                <a:ext uri="{63B3BB69-23CF-44E3-9099-C40C66FF867C}">
                  <a14:compatExt spid="_x0000_s14357"/>
                </a:ext>
                <a:ext uri="{FF2B5EF4-FFF2-40B4-BE49-F238E27FC236}">
                  <a16:creationId xmlns:a16="http://schemas.microsoft.com/office/drawing/2014/main" id="{00000000-0008-0000-0600-00001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200025</xdr:colOff>
          <xdr:row>5</xdr:row>
          <xdr:rowOff>152400</xdr:rowOff>
        </xdr:from>
        <xdr:to>
          <xdr:col>22</xdr:col>
          <xdr:colOff>85725</xdr:colOff>
          <xdr:row>5</xdr:row>
          <xdr:rowOff>371475</xdr:rowOff>
        </xdr:to>
        <xdr:sp macro="" textlink="">
          <xdr:nvSpPr>
            <xdr:cNvPr id="14358" name="Check Box 22" hidden="1">
              <a:extLst>
                <a:ext uri="{63B3BB69-23CF-44E3-9099-C40C66FF867C}">
                  <a14:compatExt spid="_x0000_s14358"/>
                </a:ext>
                <a:ext uri="{FF2B5EF4-FFF2-40B4-BE49-F238E27FC236}">
                  <a16:creationId xmlns:a16="http://schemas.microsoft.com/office/drawing/2014/main" id="{00000000-0008-0000-0600-00001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200025</xdr:colOff>
          <xdr:row>6</xdr:row>
          <xdr:rowOff>123825</xdr:rowOff>
        </xdr:from>
        <xdr:to>
          <xdr:col>22</xdr:col>
          <xdr:colOff>85725</xdr:colOff>
          <xdr:row>6</xdr:row>
          <xdr:rowOff>342900</xdr:rowOff>
        </xdr:to>
        <xdr:sp macro="" textlink="">
          <xdr:nvSpPr>
            <xdr:cNvPr id="14359" name="Check Box 23" hidden="1">
              <a:extLst>
                <a:ext uri="{63B3BB69-23CF-44E3-9099-C40C66FF867C}">
                  <a14:compatExt spid="_x0000_s14359"/>
                </a:ext>
                <a:ext uri="{FF2B5EF4-FFF2-40B4-BE49-F238E27FC236}">
                  <a16:creationId xmlns:a16="http://schemas.microsoft.com/office/drawing/2014/main" id="{00000000-0008-0000-0600-00001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7</xdr:row>
          <xdr:rowOff>123825</xdr:rowOff>
        </xdr:from>
        <xdr:to>
          <xdr:col>22</xdr:col>
          <xdr:colOff>57150</xdr:colOff>
          <xdr:row>7</xdr:row>
          <xdr:rowOff>342900</xdr:rowOff>
        </xdr:to>
        <xdr:sp macro="" textlink="">
          <xdr:nvSpPr>
            <xdr:cNvPr id="14360" name="Check Box 24" hidden="1">
              <a:extLst>
                <a:ext uri="{63B3BB69-23CF-44E3-9099-C40C66FF867C}">
                  <a14:compatExt spid="_x0000_s14360"/>
                </a:ext>
                <a:ext uri="{FF2B5EF4-FFF2-40B4-BE49-F238E27FC236}">
                  <a16:creationId xmlns:a16="http://schemas.microsoft.com/office/drawing/2014/main" id="{00000000-0008-0000-0600-00001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8</xdr:row>
          <xdr:rowOff>85725</xdr:rowOff>
        </xdr:from>
        <xdr:to>
          <xdr:col>22</xdr:col>
          <xdr:colOff>57150</xdr:colOff>
          <xdr:row>8</xdr:row>
          <xdr:rowOff>314325</xdr:rowOff>
        </xdr:to>
        <xdr:sp macro="" textlink="">
          <xdr:nvSpPr>
            <xdr:cNvPr id="14361" name="Check Box 25" hidden="1">
              <a:extLst>
                <a:ext uri="{63B3BB69-23CF-44E3-9099-C40C66FF867C}">
                  <a14:compatExt spid="_x0000_s14361"/>
                </a:ext>
                <a:ext uri="{FF2B5EF4-FFF2-40B4-BE49-F238E27FC236}">
                  <a16:creationId xmlns:a16="http://schemas.microsoft.com/office/drawing/2014/main" id="{00000000-0008-0000-0600-00001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161925</xdr:colOff>
          <xdr:row>12</xdr:row>
          <xdr:rowOff>114300</xdr:rowOff>
        </xdr:from>
        <xdr:to>
          <xdr:col>22</xdr:col>
          <xdr:colOff>371475</xdr:colOff>
          <xdr:row>12</xdr:row>
          <xdr:rowOff>390525</xdr:rowOff>
        </xdr:to>
        <xdr:sp macro="" textlink="">
          <xdr:nvSpPr>
            <xdr:cNvPr id="14362" name="Drop Down 26" hidden="1">
              <a:extLst>
                <a:ext uri="{63B3BB69-23CF-44E3-9099-C40C66FF867C}">
                  <a14:compatExt spid="_x0000_s14362"/>
                </a:ext>
                <a:ext uri="{FF2B5EF4-FFF2-40B4-BE49-F238E27FC236}">
                  <a16:creationId xmlns:a16="http://schemas.microsoft.com/office/drawing/2014/main" id="{00000000-0008-0000-0600-00001A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161925</xdr:colOff>
          <xdr:row>13</xdr:row>
          <xdr:rowOff>95250</xdr:rowOff>
        </xdr:from>
        <xdr:to>
          <xdr:col>22</xdr:col>
          <xdr:colOff>371475</xdr:colOff>
          <xdr:row>13</xdr:row>
          <xdr:rowOff>371475</xdr:rowOff>
        </xdr:to>
        <xdr:sp macro="" textlink="">
          <xdr:nvSpPr>
            <xdr:cNvPr id="14363" name="Drop Down 27" hidden="1">
              <a:extLst>
                <a:ext uri="{63B3BB69-23CF-44E3-9099-C40C66FF867C}">
                  <a14:compatExt spid="_x0000_s14363"/>
                </a:ext>
                <a:ext uri="{FF2B5EF4-FFF2-40B4-BE49-F238E27FC236}">
                  <a16:creationId xmlns:a16="http://schemas.microsoft.com/office/drawing/2014/main" id="{00000000-0008-0000-0600-00001B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14</xdr:row>
          <xdr:rowOff>76200</xdr:rowOff>
        </xdr:from>
        <xdr:to>
          <xdr:col>22</xdr:col>
          <xdr:colOff>352425</xdr:colOff>
          <xdr:row>14</xdr:row>
          <xdr:rowOff>352425</xdr:rowOff>
        </xdr:to>
        <xdr:sp macro="" textlink="">
          <xdr:nvSpPr>
            <xdr:cNvPr id="14364" name="Drop Down 28" hidden="1">
              <a:extLst>
                <a:ext uri="{63B3BB69-23CF-44E3-9099-C40C66FF867C}">
                  <a14:compatExt spid="_x0000_s14364"/>
                </a:ext>
                <a:ext uri="{FF2B5EF4-FFF2-40B4-BE49-F238E27FC236}">
                  <a16:creationId xmlns:a16="http://schemas.microsoft.com/office/drawing/2014/main" id="{00000000-0008-0000-0600-00001C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15</xdr:row>
          <xdr:rowOff>85725</xdr:rowOff>
        </xdr:from>
        <xdr:to>
          <xdr:col>22</xdr:col>
          <xdr:colOff>352425</xdr:colOff>
          <xdr:row>15</xdr:row>
          <xdr:rowOff>361950</xdr:rowOff>
        </xdr:to>
        <xdr:sp macro="" textlink="">
          <xdr:nvSpPr>
            <xdr:cNvPr id="14365" name="Drop Down 29" hidden="1">
              <a:extLst>
                <a:ext uri="{63B3BB69-23CF-44E3-9099-C40C66FF867C}">
                  <a14:compatExt spid="_x0000_s14365"/>
                </a:ext>
                <a:ext uri="{FF2B5EF4-FFF2-40B4-BE49-F238E27FC236}">
                  <a16:creationId xmlns:a16="http://schemas.microsoft.com/office/drawing/2014/main" id="{00000000-0008-0000-0600-00001D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133350</xdr:colOff>
          <xdr:row>16</xdr:row>
          <xdr:rowOff>57150</xdr:rowOff>
        </xdr:from>
        <xdr:to>
          <xdr:col>22</xdr:col>
          <xdr:colOff>352425</xdr:colOff>
          <xdr:row>16</xdr:row>
          <xdr:rowOff>333375</xdr:rowOff>
        </xdr:to>
        <xdr:sp macro="" textlink="">
          <xdr:nvSpPr>
            <xdr:cNvPr id="14366" name="Drop Down 30" hidden="1">
              <a:extLst>
                <a:ext uri="{63B3BB69-23CF-44E3-9099-C40C66FF867C}">
                  <a14:compatExt spid="_x0000_s14366"/>
                </a:ext>
                <a:ext uri="{FF2B5EF4-FFF2-40B4-BE49-F238E27FC236}">
                  <a16:creationId xmlns:a16="http://schemas.microsoft.com/office/drawing/2014/main" id="{00000000-0008-0000-0600-00001E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xdr:row>
          <xdr:rowOff>95250</xdr:rowOff>
        </xdr:from>
        <xdr:to>
          <xdr:col>3</xdr:col>
          <xdr:colOff>3209925</xdr:colOff>
          <xdr:row>6</xdr:row>
          <xdr:rowOff>361950</xdr:rowOff>
        </xdr:to>
        <xdr:sp macro="" textlink="">
          <xdr:nvSpPr>
            <xdr:cNvPr id="14367" name="Drop Down 31" hidden="1">
              <a:extLst>
                <a:ext uri="{63B3BB69-23CF-44E3-9099-C40C66FF867C}">
                  <a14:compatExt spid="_x0000_s14367"/>
                </a:ext>
                <a:ext uri="{FF2B5EF4-FFF2-40B4-BE49-F238E27FC236}">
                  <a16:creationId xmlns:a16="http://schemas.microsoft.com/office/drawing/2014/main" id="{00000000-0008-0000-0600-00001F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xdr:row>
          <xdr:rowOff>95250</xdr:rowOff>
        </xdr:from>
        <xdr:to>
          <xdr:col>3</xdr:col>
          <xdr:colOff>3209925</xdr:colOff>
          <xdr:row>7</xdr:row>
          <xdr:rowOff>361950</xdr:rowOff>
        </xdr:to>
        <xdr:sp macro="" textlink="">
          <xdr:nvSpPr>
            <xdr:cNvPr id="14368" name="Drop Down 32" hidden="1">
              <a:extLst>
                <a:ext uri="{63B3BB69-23CF-44E3-9099-C40C66FF867C}">
                  <a14:compatExt spid="_x0000_s14368"/>
                </a:ext>
                <a:ext uri="{FF2B5EF4-FFF2-40B4-BE49-F238E27FC236}">
                  <a16:creationId xmlns:a16="http://schemas.microsoft.com/office/drawing/2014/main" id="{00000000-0008-0000-0600-000020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xdr:row>
          <xdr:rowOff>95250</xdr:rowOff>
        </xdr:from>
        <xdr:to>
          <xdr:col>3</xdr:col>
          <xdr:colOff>3209925</xdr:colOff>
          <xdr:row>8</xdr:row>
          <xdr:rowOff>361950</xdr:rowOff>
        </xdr:to>
        <xdr:sp macro="" textlink="">
          <xdr:nvSpPr>
            <xdr:cNvPr id="14369" name="Drop Down 33" hidden="1">
              <a:extLst>
                <a:ext uri="{63B3BB69-23CF-44E3-9099-C40C66FF867C}">
                  <a14:compatExt spid="_x0000_s14369"/>
                </a:ext>
                <a:ext uri="{FF2B5EF4-FFF2-40B4-BE49-F238E27FC236}">
                  <a16:creationId xmlns:a16="http://schemas.microsoft.com/office/drawing/2014/main" id="{00000000-0008-0000-0600-000021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xdr:row>
          <xdr:rowOff>95250</xdr:rowOff>
        </xdr:from>
        <xdr:to>
          <xdr:col>3</xdr:col>
          <xdr:colOff>3209925</xdr:colOff>
          <xdr:row>9</xdr:row>
          <xdr:rowOff>361950</xdr:rowOff>
        </xdr:to>
        <xdr:sp macro="" textlink="">
          <xdr:nvSpPr>
            <xdr:cNvPr id="14370" name="Drop Down 34" hidden="1">
              <a:extLst>
                <a:ext uri="{63B3BB69-23CF-44E3-9099-C40C66FF867C}">
                  <a14:compatExt spid="_x0000_s14370"/>
                </a:ext>
                <a:ext uri="{FF2B5EF4-FFF2-40B4-BE49-F238E27FC236}">
                  <a16:creationId xmlns:a16="http://schemas.microsoft.com/office/drawing/2014/main" id="{00000000-0008-0000-0600-000022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xdr:row>
          <xdr:rowOff>95250</xdr:rowOff>
        </xdr:from>
        <xdr:to>
          <xdr:col>3</xdr:col>
          <xdr:colOff>3209925</xdr:colOff>
          <xdr:row>10</xdr:row>
          <xdr:rowOff>361950</xdr:rowOff>
        </xdr:to>
        <xdr:sp macro="" textlink="">
          <xdr:nvSpPr>
            <xdr:cNvPr id="14371" name="Drop Down 35" hidden="1">
              <a:extLst>
                <a:ext uri="{63B3BB69-23CF-44E3-9099-C40C66FF867C}">
                  <a14:compatExt spid="_x0000_s14371"/>
                </a:ext>
                <a:ext uri="{FF2B5EF4-FFF2-40B4-BE49-F238E27FC236}">
                  <a16:creationId xmlns:a16="http://schemas.microsoft.com/office/drawing/2014/main" id="{00000000-0008-0000-0600-000023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xdr:row>
          <xdr:rowOff>95250</xdr:rowOff>
        </xdr:from>
        <xdr:to>
          <xdr:col>3</xdr:col>
          <xdr:colOff>3209925</xdr:colOff>
          <xdr:row>11</xdr:row>
          <xdr:rowOff>361950</xdr:rowOff>
        </xdr:to>
        <xdr:sp macro="" textlink="">
          <xdr:nvSpPr>
            <xdr:cNvPr id="14372" name="Drop Down 36" hidden="1">
              <a:extLst>
                <a:ext uri="{63B3BB69-23CF-44E3-9099-C40C66FF867C}">
                  <a14:compatExt spid="_x0000_s14372"/>
                </a:ext>
                <a:ext uri="{FF2B5EF4-FFF2-40B4-BE49-F238E27FC236}">
                  <a16:creationId xmlns:a16="http://schemas.microsoft.com/office/drawing/2014/main" id="{00000000-0008-0000-0600-000024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12</xdr:row>
          <xdr:rowOff>95250</xdr:rowOff>
        </xdr:from>
        <xdr:to>
          <xdr:col>3</xdr:col>
          <xdr:colOff>3209925</xdr:colOff>
          <xdr:row>12</xdr:row>
          <xdr:rowOff>361950</xdr:rowOff>
        </xdr:to>
        <xdr:sp macro="" textlink="">
          <xdr:nvSpPr>
            <xdr:cNvPr id="14373" name="Drop Down 37" hidden="1">
              <a:extLst>
                <a:ext uri="{63B3BB69-23CF-44E3-9099-C40C66FF867C}">
                  <a14:compatExt spid="_x0000_s14373"/>
                </a:ext>
                <a:ext uri="{FF2B5EF4-FFF2-40B4-BE49-F238E27FC236}">
                  <a16:creationId xmlns:a16="http://schemas.microsoft.com/office/drawing/2014/main" id="{00000000-0008-0000-0600-000025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13</xdr:row>
          <xdr:rowOff>95250</xdr:rowOff>
        </xdr:from>
        <xdr:to>
          <xdr:col>3</xdr:col>
          <xdr:colOff>3209925</xdr:colOff>
          <xdr:row>13</xdr:row>
          <xdr:rowOff>361950</xdr:rowOff>
        </xdr:to>
        <xdr:sp macro="" textlink="">
          <xdr:nvSpPr>
            <xdr:cNvPr id="14374" name="Drop Down 38" hidden="1">
              <a:extLst>
                <a:ext uri="{63B3BB69-23CF-44E3-9099-C40C66FF867C}">
                  <a14:compatExt spid="_x0000_s14374"/>
                </a:ext>
                <a:ext uri="{FF2B5EF4-FFF2-40B4-BE49-F238E27FC236}">
                  <a16:creationId xmlns:a16="http://schemas.microsoft.com/office/drawing/2014/main" id="{00000000-0008-0000-0600-000026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14</xdr:row>
          <xdr:rowOff>95250</xdr:rowOff>
        </xdr:from>
        <xdr:to>
          <xdr:col>3</xdr:col>
          <xdr:colOff>3209925</xdr:colOff>
          <xdr:row>14</xdr:row>
          <xdr:rowOff>361950</xdr:rowOff>
        </xdr:to>
        <xdr:sp macro="" textlink="">
          <xdr:nvSpPr>
            <xdr:cNvPr id="14375" name="Drop Down 39" hidden="1">
              <a:extLst>
                <a:ext uri="{63B3BB69-23CF-44E3-9099-C40C66FF867C}">
                  <a14:compatExt spid="_x0000_s14375"/>
                </a:ext>
                <a:ext uri="{FF2B5EF4-FFF2-40B4-BE49-F238E27FC236}">
                  <a16:creationId xmlns:a16="http://schemas.microsoft.com/office/drawing/2014/main" id="{00000000-0008-0000-0600-000027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15</xdr:row>
          <xdr:rowOff>95250</xdr:rowOff>
        </xdr:from>
        <xdr:to>
          <xdr:col>3</xdr:col>
          <xdr:colOff>3209925</xdr:colOff>
          <xdr:row>15</xdr:row>
          <xdr:rowOff>361950</xdr:rowOff>
        </xdr:to>
        <xdr:sp macro="" textlink="">
          <xdr:nvSpPr>
            <xdr:cNvPr id="14376" name="Drop Down 40" hidden="1">
              <a:extLst>
                <a:ext uri="{63B3BB69-23CF-44E3-9099-C40C66FF867C}">
                  <a14:compatExt spid="_x0000_s14376"/>
                </a:ext>
                <a:ext uri="{FF2B5EF4-FFF2-40B4-BE49-F238E27FC236}">
                  <a16:creationId xmlns:a16="http://schemas.microsoft.com/office/drawing/2014/main" id="{00000000-0008-0000-0600-000028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16</xdr:row>
          <xdr:rowOff>95250</xdr:rowOff>
        </xdr:from>
        <xdr:to>
          <xdr:col>3</xdr:col>
          <xdr:colOff>3209925</xdr:colOff>
          <xdr:row>16</xdr:row>
          <xdr:rowOff>361950</xdr:rowOff>
        </xdr:to>
        <xdr:sp macro="" textlink="">
          <xdr:nvSpPr>
            <xdr:cNvPr id="14377" name="Drop Down 41" hidden="1">
              <a:extLst>
                <a:ext uri="{63B3BB69-23CF-44E3-9099-C40C66FF867C}">
                  <a14:compatExt spid="_x0000_s14377"/>
                </a:ext>
                <a:ext uri="{FF2B5EF4-FFF2-40B4-BE49-F238E27FC236}">
                  <a16:creationId xmlns:a16="http://schemas.microsoft.com/office/drawing/2014/main" id="{00000000-0008-0000-0600-000029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17</xdr:row>
          <xdr:rowOff>95250</xdr:rowOff>
        </xdr:from>
        <xdr:to>
          <xdr:col>3</xdr:col>
          <xdr:colOff>3209925</xdr:colOff>
          <xdr:row>17</xdr:row>
          <xdr:rowOff>361950</xdr:rowOff>
        </xdr:to>
        <xdr:sp macro="" textlink="">
          <xdr:nvSpPr>
            <xdr:cNvPr id="14378" name="Drop Down 42" hidden="1">
              <a:extLst>
                <a:ext uri="{63B3BB69-23CF-44E3-9099-C40C66FF867C}">
                  <a14:compatExt spid="_x0000_s14378"/>
                </a:ext>
                <a:ext uri="{FF2B5EF4-FFF2-40B4-BE49-F238E27FC236}">
                  <a16:creationId xmlns:a16="http://schemas.microsoft.com/office/drawing/2014/main" id="{00000000-0008-0000-0600-00002A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18</xdr:row>
          <xdr:rowOff>95250</xdr:rowOff>
        </xdr:from>
        <xdr:to>
          <xdr:col>3</xdr:col>
          <xdr:colOff>3209925</xdr:colOff>
          <xdr:row>18</xdr:row>
          <xdr:rowOff>361950</xdr:rowOff>
        </xdr:to>
        <xdr:sp macro="" textlink="">
          <xdr:nvSpPr>
            <xdr:cNvPr id="14379" name="Drop Down 43" hidden="1">
              <a:extLst>
                <a:ext uri="{63B3BB69-23CF-44E3-9099-C40C66FF867C}">
                  <a14:compatExt spid="_x0000_s14379"/>
                </a:ext>
                <a:ext uri="{FF2B5EF4-FFF2-40B4-BE49-F238E27FC236}">
                  <a16:creationId xmlns:a16="http://schemas.microsoft.com/office/drawing/2014/main" id="{00000000-0008-0000-0600-00002B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19</xdr:row>
          <xdr:rowOff>95250</xdr:rowOff>
        </xdr:from>
        <xdr:to>
          <xdr:col>3</xdr:col>
          <xdr:colOff>3209925</xdr:colOff>
          <xdr:row>19</xdr:row>
          <xdr:rowOff>361950</xdr:rowOff>
        </xdr:to>
        <xdr:sp macro="" textlink="">
          <xdr:nvSpPr>
            <xdr:cNvPr id="14380" name="Drop Down 44" hidden="1">
              <a:extLst>
                <a:ext uri="{63B3BB69-23CF-44E3-9099-C40C66FF867C}">
                  <a14:compatExt spid="_x0000_s14380"/>
                </a:ext>
                <a:ext uri="{FF2B5EF4-FFF2-40B4-BE49-F238E27FC236}">
                  <a16:creationId xmlns:a16="http://schemas.microsoft.com/office/drawing/2014/main" id="{00000000-0008-0000-0600-00002C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20</xdr:row>
          <xdr:rowOff>95250</xdr:rowOff>
        </xdr:from>
        <xdr:to>
          <xdr:col>3</xdr:col>
          <xdr:colOff>3209925</xdr:colOff>
          <xdr:row>20</xdr:row>
          <xdr:rowOff>361950</xdr:rowOff>
        </xdr:to>
        <xdr:sp macro="" textlink="">
          <xdr:nvSpPr>
            <xdr:cNvPr id="14381" name="Drop Down 45" hidden="1">
              <a:extLst>
                <a:ext uri="{63B3BB69-23CF-44E3-9099-C40C66FF867C}">
                  <a14:compatExt spid="_x0000_s14381"/>
                </a:ext>
                <a:ext uri="{FF2B5EF4-FFF2-40B4-BE49-F238E27FC236}">
                  <a16:creationId xmlns:a16="http://schemas.microsoft.com/office/drawing/2014/main" id="{00000000-0008-0000-0600-00002D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21</xdr:row>
          <xdr:rowOff>95250</xdr:rowOff>
        </xdr:from>
        <xdr:to>
          <xdr:col>3</xdr:col>
          <xdr:colOff>3209925</xdr:colOff>
          <xdr:row>21</xdr:row>
          <xdr:rowOff>361950</xdr:rowOff>
        </xdr:to>
        <xdr:sp macro="" textlink="">
          <xdr:nvSpPr>
            <xdr:cNvPr id="14382" name="Drop Down 46" hidden="1">
              <a:extLst>
                <a:ext uri="{63B3BB69-23CF-44E3-9099-C40C66FF867C}">
                  <a14:compatExt spid="_x0000_s14382"/>
                </a:ext>
                <a:ext uri="{FF2B5EF4-FFF2-40B4-BE49-F238E27FC236}">
                  <a16:creationId xmlns:a16="http://schemas.microsoft.com/office/drawing/2014/main" id="{00000000-0008-0000-0600-00002E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22</xdr:row>
          <xdr:rowOff>95250</xdr:rowOff>
        </xdr:from>
        <xdr:to>
          <xdr:col>3</xdr:col>
          <xdr:colOff>3209925</xdr:colOff>
          <xdr:row>22</xdr:row>
          <xdr:rowOff>361950</xdr:rowOff>
        </xdr:to>
        <xdr:sp macro="" textlink="">
          <xdr:nvSpPr>
            <xdr:cNvPr id="14383" name="Drop Down 47" hidden="1">
              <a:extLst>
                <a:ext uri="{63B3BB69-23CF-44E3-9099-C40C66FF867C}">
                  <a14:compatExt spid="_x0000_s14383"/>
                </a:ext>
                <a:ext uri="{FF2B5EF4-FFF2-40B4-BE49-F238E27FC236}">
                  <a16:creationId xmlns:a16="http://schemas.microsoft.com/office/drawing/2014/main" id="{00000000-0008-0000-0600-00002F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23</xdr:row>
          <xdr:rowOff>95250</xdr:rowOff>
        </xdr:from>
        <xdr:to>
          <xdr:col>3</xdr:col>
          <xdr:colOff>3209925</xdr:colOff>
          <xdr:row>23</xdr:row>
          <xdr:rowOff>361950</xdr:rowOff>
        </xdr:to>
        <xdr:sp macro="" textlink="">
          <xdr:nvSpPr>
            <xdr:cNvPr id="14384" name="Drop Down 48" hidden="1">
              <a:extLst>
                <a:ext uri="{63B3BB69-23CF-44E3-9099-C40C66FF867C}">
                  <a14:compatExt spid="_x0000_s14384"/>
                </a:ext>
                <a:ext uri="{FF2B5EF4-FFF2-40B4-BE49-F238E27FC236}">
                  <a16:creationId xmlns:a16="http://schemas.microsoft.com/office/drawing/2014/main" id="{00000000-0008-0000-0600-000030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24</xdr:row>
          <xdr:rowOff>95250</xdr:rowOff>
        </xdr:from>
        <xdr:to>
          <xdr:col>3</xdr:col>
          <xdr:colOff>3209925</xdr:colOff>
          <xdr:row>24</xdr:row>
          <xdr:rowOff>361950</xdr:rowOff>
        </xdr:to>
        <xdr:sp macro="" textlink="">
          <xdr:nvSpPr>
            <xdr:cNvPr id="14385" name="Drop Down 49" hidden="1">
              <a:extLst>
                <a:ext uri="{63B3BB69-23CF-44E3-9099-C40C66FF867C}">
                  <a14:compatExt spid="_x0000_s14385"/>
                </a:ext>
                <a:ext uri="{FF2B5EF4-FFF2-40B4-BE49-F238E27FC236}">
                  <a16:creationId xmlns:a16="http://schemas.microsoft.com/office/drawing/2014/main" id="{00000000-0008-0000-0600-000031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25</xdr:row>
          <xdr:rowOff>95250</xdr:rowOff>
        </xdr:from>
        <xdr:to>
          <xdr:col>3</xdr:col>
          <xdr:colOff>3209925</xdr:colOff>
          <xdr:row>25</xdr:row>
          <xdr:rowOff>361950</xdr:rowOff>
        </xdr:to>
        <xdr:sp macro="" textlink="">
          <xdr:nvSpPr>
            <xdr:cNvPr id="14386" name="Drop Down 50" hidden="1">
              <a:extLst>
                <a:ext uri="{63B3BB69-23CF-44E3-9099-C40C66FF867C}">
                  <a14:compatExt spid="_x0000_s14386"/>
                </a:ext>
                <a:ext uri="{FF2B5EF4-FFF2-40B4-BE49-F238E27FC236}">
                  <a16:creationId xmlns:a16="http://schemas.microsoft.com/office/drawing/2014/main" id="{00000000-0008-0000-0600-000032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209550</xdr:colOff>
          <xdr:row>4</xdr:row>
          <xdr:rowOff>142875</xdr:rowOff>
        </xdr:from>
        <xdr:to>
          <xdr:col>21</xdr:col>
          <xdr:colOff>533400</xdr:colOff>
          <xdr:row>4</xdr:row>
          <xdr:rowOff>371475</xdr:rowOff>
        </xdr:to>
        <xdr:sp macro="" textlink="">
          <xdr:nvSpPr>
            <xdr:cNvPr id="14387" name="Check Box 51" hidden="1">
              <a:extLst>
                <a:ext uri="{63B3BB69-23CF-44E3-9099-C40C66FF867C}">
                  <a14:compatExt spid="_x0000_s14387"/>
                </a:ext>
                <a:ext uri="{FF2B5EF4-FFF2-40B4-BE49-F238E27FC236}">
                  <a16:creationId xmlns:a16="http://schemas.microsoft.com/office/drawing/2014/main" id="{00000000-0008-0000-0600-00003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200025</xdr:colOff>
          <xdr:row>5</xdr:row>
          <xdr:rowOff>152400</xdr:rowOff>
        </xdr:from>
        <xdr:to>
          <xdr:col>21</xdr:col>
          <xdr:colOff>533400</xdr:colOff>
          <xdr:row>5</xdr:row>
          <xdr:rowOff>371475</xdr:rowOff>
        </xdr:to>
        <xdr:sp macro="" textlink="">
          <xdr:nvSpPr>
            <xdr:cNvPr id="14388" name="Check Box 52" hidden="1">
              <a:extLst>
                <a:ext uri="{63B3BB69-23CF-44E3-9099-C40C66FF867C}">
                  <a14:compatExt spid="_x0000_s14388"/>
                </a:ext>
                <a:ext uri="{FF2B5EF4-FFF2-40B4-BE49-F238E27FC236}">
                  <a16:creationId xmlns:a16="http://schemas.microsoft.com/office/drawing/2014/main" id="{00000000-0008-0000-0600-00003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200025</xdr:colOff>
          <xdr:row>6</xdr:row>
          <xdr:rowOff>123825</xdr:rowOff>
        </xdr:from>
        <xdr:to>
          <xdr:col>21</xdr:col>
          <xdr:colOff>533400</xdr:colOff>
          <xdr:row>6</xdr:row>
          <xdr:rowOff>342900</xdr:rowOff>
        </xdr:to>
        <xdr:sp macro="" textlink="">
          <xdr:nvSpPr>
            <xdr:cNvPr id="14389" name="Check Box 53" hidden="1">
              <a:extLst>
                <a:ext uri="{63B3BB69-23CF-44E3-9099-C40C66FF867C}">
                  <a14:compatExt spid="_x0000_s14389"/>
                </a:ext>
                <a:ext uri="{FF2B5EF4-FFF2-40B4-BE49-F238E27FC236}">
                  <a16:creationId xmlns:a16="http://schemas.microsoft.com/office/drawing/2014/main" id="{00000000-0008-0000-0600-00003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7</xdr:row>
          <xdr:rowOff>123825</xdr:rowOff>
        </xdr:from>
        <xdr:to>
          <xdr:col>21</xdr:col>
          <xdr:colOff>514350</xdr:colOff>
          <xdr:row>7</xdr:row>
          <xdr:rowOff>352425</xdr:rowOff>
        </xdr:to>
        <xdr:sp macro="" textlink="">
          <xdr:nvSpPr>
            <xdr:cNvPr id="14390" name="Check Box 54" hidden="1">
              <a:extLst>
                <a:ext uri="{63B3BB69-23CF-44E3-9099-C40C66FF867C}">
                  <a14:compatExt spid="_x0000_s14390"/>
                </a:ext>
                <a:ext uri="{FF2B5EF4-FFF2-40B4-BE49-F238E27FC236}">
                  <a16:creationId xmlns:a16="http://schemas.microsoft.com/office/drawing/2014/main" id="{00000000-0008-0000-0600-00003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8</xdr:row>
          <xdr:rowOff>85725</xdr:rowOff>
        </xdr:from>
        <xdr:to>
          <xdr:col>21</xdr:col>
          <xdr:colOff>514350</xdr:colOff>
          <xdr:row>8</xdr:row>
          <xdr:rowOff>314325</xdr:rowOff>
        </xdr:to>
        <xdr:sp macro="" textlink="">
          <xdr:nvSpPr>
            <xdr:cNvPr id="14391" name="Check Box 55" hidden="1">
              <a:extLst>
                <a:ext uri="{63B3BB69-23CF-44E3-9099-C40C66FF867C}">
                  <a14:compatExt spid="_x0000_s14391"/>
                </a:ext>
                <a:ext uri="{FF2B5EF4-FFF2-40B4-BE49-F238E27FC236}">
                  <a16:creationId xmlns:a16="http://schemas.microsoft.com/office/drawing/2014/main" id="{00000000-0008-0000-0600-00003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161925</xdr:colOff>
          <xdr:row>12</xdr:row>
          <xdr:rowOff>114300</xdr:rowOff>
        </xdr:from>
        <xdr:to>
          <xdr:col>22</xdr:col>
          <xdr:colOff>371475</xdr:colOff>
          <xdr:row>12</xdr:row>
          <xdr:rowOff>390525</xdr:rowOff>
        </xdr:to>
        <xdr:sp macro="" textlink="">
          <xdr:nvSpPr>
            <xdr:cNvPr id="14392" name="Drop Down 56" hidden="1">
              <a:extLst>
                <a:ext uri="{63B3BB69-23CF-44E3-9099-C40C66FF867C}">
                  <a14:compatExt spid="_x0000_s14392"/>
                </a:ext>
                <a:ext uri="{FF2B5EF4-FFF2-40B4-BE49-F238E27FC236}">
                  <a16:creationId xmlns:a16="http://schemas.microsoft.com/office/drawing/2014/main" id="{00000000-0008-0000-0600-000038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161925</xdr:colOff>
          <xdr:row>13</xdr:row>
          <xdr:rowOff>95250</xdr:rowOff>
        </xdr:from>
        <xdr:to>
          <xdr:col>22</xdr:col>
          <xdr:colOff>371475</xdr:colOff>
          <xdr:row>13</xdr:row>
          <xdr:rowOff>371475</xdr:rowOff>
        </xdr:to>
        <xdr:sp macro="" textlink="">
          <xdr:nvSpPr>
            <xdr:cNvPr id="14393" name="Drop Down 57" hidden="1">
              <a:extLst>
                <a:ext uri="{63B3BB69-23CF-44E3-9099-C40C66FF867C}">
                  <a14:compatExt spid="_x0000_s14393"/>
                </a:ext>
                <a:ext uri="{FF2B5EF4-FFF2-40B4-BE49-F238E27FC236}">
                  <a16:creationId xmlns:a16="http://schemas.microsoft.com/office/drawing/2014/main" id="{00000000-0008-0000-0600-000039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14</xdr:row>
          <xdr:rowOff>76200</xdr:rowOff>
        </xdr:from>
        <xdr:to>
          <xdr:col>22</xdr:col>
          <xdr:colOff>352425</xdr:colOff>
          <xdr:row>14</xdr:row>
          <xdr:rowOff>352425</xdr:rowOff>
        </xdr:to>
        <xdr:sp macro="" textlink="">
          <xdr:nvSpPr>
            <xdr:cNvPr id="14394" name="Drop Down 58" hidden="1">
              <a:extLst>
                <a:ext uri="{63B3BB69-23CF-44E3-9099-C40C66FF867C}">
                  <a14:compatExt spid="_x0000_s14394"/>
                </a:ext>
                <a:ext uri="{FF2B5EF4-FFF2-40B4-BE49-F238E27FC236}">
                  <a16:creationId xmlns:a16="http://schemas.microsoft.com/office/drawing/2014/main" id="{00000000-0008-0000-0600-00003A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15</xdr:row>
          <xdr:rowOff>85725</xdr:rowOff>
        </xdr:from>
        <xdr:to>
          <xdr:col>22</xdr:col>
          <xdr:colOff>352425</xdr:colOff>
          <xdr:row>15</xdr:row>
          <xdr:rowOff>361950</xdr:rowOff>
        </xdr:to>
        <xdr:sp macro="" textlink="">
          <xdr:nvSpPr>
            <xdr:cNvPr id="14395" name="Drop Down 59" hidden="1">
              <a:extLst>
                <a:ext uri="{63B3BB69-23CF-44E3-9099-C40C66FF867C}">
                  <a14:compatExt spid="_x0000_s14395"/>
                </a:ext>
                <a:ext uri="{FF2B5EF4-FFF2-40B4-BE49-F238E27FC236}">
                  <a16:creationId xmlns:a16="http://schemas.microsoft.com/office/drawing/2014/main" id="{00000000-0008-0000-0600-00003B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16</xdr:row>
          <xdr:rowOff>66675</xdr:rowOff>
        </xdr:from>
        <xdr:to>
          <xdr:col>22</xdr:col>
          <xdr:colOff>352425</xdr:colOff>
          <xdr:row>16</xdr:row>
          <xdr:rowOff>342900</xdr:rowOff>
        </xdr:to>
        <xdr:sp macro="" textlink="">
          <xdr:nvSpPr>
            <xdr:cNvPr id="14396" name="Drop Down 60" hidden="1">
              <a:extLst>
                <a:ext uri="{63B3BB69-23CF-44E3-9099-C40C66FF867C}">
                  <a14:compatExt spid="_x0000_s14396"/>
                </a:ext>
                <a:ext uri="{FF2B5EF4-FFF2-40B4-BE49-F238E27FC236}">
                  <a16:creationId xmlns:a16="http://schemas.microsoft.com/office/drawing/2014/main" id="{00000000-0008-0000-0600-00003C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171450</xdr:colOff>
          <xdr:row>6</xdr:row>
          <xdr:rowOff>95250</xdr:rowOff>
        </xdr:from>
        <xdr:to>
          <xdr:col>3</xdr:col>
          <xdr:colOff>3209925</xdr:colOff>
          <xdr:row>6</xdr:row>
          <xdr:rowOff>361950</xdr:rowOff>
        </xdr:to>
        <xdr:sp macro="" textlink="">
          <xdr:nvSpPr>
            <xdr:cNvPr id="16385" name="Drop Down 1" hidden="1">
              <a:extLst>
                <a:ext uri="{63B3BB69-23CF-44E3-9099-C40C66FF867C}">
                  <a14:compatExt spid="_x0000_s16385"/>
                </a:ext>
                <a:ext uri="{FF2B5EF4-FFF2-40B4-BE49-F238E27FC236}">
                  <a16:creationId xmlns:a16="http://schemas.microsoft.com/office/drawing/2014/main" id="{00000000-0008-0000-0700-000001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xdr:row>
          <xdr:rowOff>95250</xdr:rowOff>
        </xdr:from>
        <xdr:to>
          <xdr:col>3</xdr:col>
          <xdr:colOff>3209925</xdr:colOff>
          <xdr:row>7</xdr:row>
          <xdr:rowOff>361950</xdr:rowOff>
        </xdr:to>
        <xdr:sp macro="" textlink="">
          <xdr:nvSpPr>
            <xdr:cNvPr id="16386" name="Drop Down 2" hidden="1">
              <a:extLst>
                <a:ext uri="{63B3BB69-23CF-44E3-9099-C40C66FF867C}">
                  <a14:compatExt spid="_x0000_s16386"/>
                </a:ext>
                <a:ext uri="{FF2B5EF4-FFF2-40B4-BE49-F238E27FC236}">
                  <a16:creationId xmlns:a16="http://schemas.microsoft.com/office/drawing/2014/main" id="{00000000-0008-0000-0700-000002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xdr:row>
          <xdr:rowOff>95250</xdr:rowOff>
        </xdr:from>
        <xdr:to>
          <xdr:col>3</xdr:col>
          <xdr:colOff>3209925</xdr:colOff>
          <xdr:row>8</xdr:row>
          <xdr:rowOff>361950</xdr:rowOff>
        </xdr:to>
        <xdr:sp macro="" textlink="">
          <xdr:nvSpPr>
            <xdr:cNvPr id="16387" name="Drop Down 3" hidden="1">
              <a:extLst>
                <a:ext uri="{63B3BB69-23CF-44E3-9099-C40C66FF867C}">
                  <a14:compatExt spid="_x0000_s16387"/>
                </a:ext>
                <a:ext uri="{FF2B5EF4-FFF2-40B4-BE49-F238E27FC236}">
                  <a16:creationId xmlns:a16="http://schemas.microsoft.com/office/drawing/2014/main" id="{00000000-0008-0000-0700-000003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xdr:row>
          <xdr:rowOff>95250</xdr:rowOff>
        </xdr:from>
        <xdr:to>
          <xdr:col>3</xdr:col>
          <xdr:colOff>3209925</xdr:colOff>
          <xdr:row>9</xdr:row>
          <xdr:rowOff>361950</xdr:rowOff>
        </xdr:to>
        <xdr:sp macro="" textlink="">
          <xdr:nvSpPr>
            <xdr:cNvPr id="16388" name="Drop Down 4" hidden="1">
              <a:extLst>
                <a:ext uri="{63B3BB69-23CF-44E3-9099-C40C66FF867C}">
                  <a14:compatExt spid="_x0000_s16388"/>
                </a:ext>
                <a:ext uri="{FF2B5EF4-FFF2-40B4-BE49-F238E27FC236}">
                  <a16:creationId xmlns:a16="http://schemas.microsoft.com/office/drawing/2014/main" id="{00000000-0008-0000-0700-000004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xdr:row>
          <xdr:rowOff>95250</xdr:rowOff>
        </xdr:from>
        <xdr:to>
          <xdr:col>3</xdr:col>
          <xdr:colOff>3209925</xdr:colOff>
          <xdr:row>10</xdr:row>
          <xdr:rowOff>361950</xdr:rowOff>
        </xdr:to>
        <xdr:sp macro="" textlink="">
          <xdr:nvSpPr>
            <xdr:cNvPr id="16389" name="Drop Down 5" hidden="1">
              <a:extLst>
                <a:ext uri="{63B3BB69-23CF-44E3-9099-C40C66FF867C}">
                  <a14:compatExt spid="_x0000_s16389"/>
                </a:ext>
                <a:ext uri="{FF2B5EF4-FFF2-40B4-BE49-F238E27FC236}">
                  <a16:creationId xmlns:a16="http://schemas.microsoft.com/office/drawing/2014/main" id="{00000000-0008-0000-0700-000005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xdr:row>
          <xdr:rowOff>95250</xdr:rowOff>
        </xdr:from>
        <xdr:to>
          <xdr:col>3</xdr:col>
          <xdr:colOff>3209925</xdr:colOff>
          <xdr:row>11</xdr:row>
          <xdr:rowOff>361950</xdr:rowOff>
        </xdr:to>
        <xdr:sp macro="" textlink="">
          <xdr:nvSpPr>
            <xdr:cNvPr id="16390" name="Drop Down 6" hidden="1">
              <a:extLst>
                <a:ext uri="{63B3BB69-23CF-44E3-9099-C40C66FF867C}">
                  <a14:compatExt spid="_x0000_s16390"/>
                </a:ext>
                <a:ext uri="{FF2B5EF4-FFF2-40B4-BE49-F238E27FC236}">
                  <a16:creationId xmlns:a16="http://schemas.microsoft.com/office/drawing/2014/main" id="{00000000-0008-0000-0700-000006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12</xdr:row>
          <xdr:rowOff>95250</xdr:rowOff>
        </xdr:from>
        <xdr:to>
          <xdr:col>3</xdr:col>
          <xdr:colOff>3209925</xdr:colOff>
          <xdr:row>12</xdr:row>
          <xdr:rowOff>361950</xdr:rowOff>
        </xdr:to>
        <xdr:sp macro="" textlink="">
          <xdr:nvSpPr>
            <xdr:cNvPr id="16391" name="Drop Down 7" hidden="1">
              <a:extLst>
                <a:ext uri="{63B3BB69-23CF-44E3-9099-C40C66FF867C}">
                  <a14:compatExt spid="_x0000_s16391"/>
                </a:ext>
                <a:ext uri="{FF2B5EF4-FFF2-40B4-BE49-F238E27FC236}">
                  <a16:creationId xmlns:a16="http://schemas.microsoft.com/office/drawing/2014/main" id="{00000000-0008-0000-0700-000007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13</xdr:row>
          <xdr:rowOff>95250</xdr:rowOff>
        </xdr:from>
        <xdr:to>
          <xdr:col>3</xdr:col>
          <xdr:colOff>3209925</xdr:colOff>
          <xdr:row>13</xdr:row>
          <xdr:rowOff>361950</xdr:rowOff>
        </xdr:to>
        <xdr:sp macro="" textlink="">
          <xdr:nvSpPr>
            <xdr:cNvPr id="16392" name="Drop Down 8" hidden="1">
              <a:extLst>
                <a:ext uri="{63B3BB69-23CF-44E3-9099-C40C66FF867C}">
                  <a14:compatExt spid="_x0000_s16392"/>
                </a:ext>
                <a:ext uri="{FF2B5EF4-FFF2-40B4-BE49-F238E27FC236}">
                  <a16:creationId xmlns:a16="http://schemas.microsoft.com/office/drawing/2014/main" id="{00000000-0008-0000-0700-000008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14</xdr:row>
          <xdr:rowOff>95250</xdr:rowOff>
        </xdr:from>
        <xdr:to>
          <xdr:col>3</xdr:col>
          <xdr:colOff>3209925</xdr:colOff>
          <xdr:row>14</xdr:row>
          <xdr:rowOff>361950</xdr:rowOff>
        </xdr:to>
        <xdr:sp macro="" textlink="">
          <xdr:nvSpPr>
            <xdr:cNvPr id="16393" name="Drop Down 9" hidden="1">
              <a:extLst>
                <a:ext uri="{63B3BB69-23CF-44E3-9099-C40C66FF867C}">
                  <a14:compatExt spid="_x0000_s16393"/>
                </a:ext>
                <a:ext uri="{FF2B5EF4-FFF2-40B4-BE49-F238E27FC236}">
                  <a16:creationId xmlns:a16="http://schemas.microsoft.com/office/drawing/2014/main" id="{00000000-0008-0000-0700-000009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15</xdr:row>
          <xdr:rowOff>95250</xdr:rowOff>
        </xdr:from>
        <xdr:to>
          <xdr:col>3</xdr:col>
          <xdr:colOff>3209925</xdr:colOff>
          <xdr:row>15</xdr:row>
          <xdr:rowOff>361950</xdr:rowOff>
        </xdr:to>
        <xdr:sp macro="" textlink="">
          <xdr:nvSpPr>
            <xdr:cNvPr id="16394" name="Drop Down 10" hidden="1">
              <a:extLst>
                <a:ext uri="{63B3BB69-23CF-44E3-9099-C40C66FF867C}">
                  <a14:compatExt spid="_x0000_s16394"/>
                </a:ext>
                <a:ext uri="{FF2B5EF4-FFF2-40B4-BE49-F238E27FC236}">
                  <a16:creationId xmlns:a16="http://schemas.microsoft.com/office/drawing/2014/main" id="{00000000-0008-0000-0700-00000A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16</xdr:row>
          <xdr:rowOff>95250</xdr:rowOff>
        </xdr:from>
        <xdr:to>
          <xdr:col>3</xdr:col>
          <xdr:colOff>3209925</xdr:colOff>
          <xdr:row>16</xdr:row>
          <xdr:rowOff>361950</xdr:rowOff>
        </xdr:to>
        <xdr:sp macro="" textlink="">
          <xdr:nvSpPr>
            <xdr:cNvPr id="16395" name="Drop Down 11" hidden="1">
              <a:extLst>
                <a:ext uri="{63B3BB69-23CF-44E3-9099-C40C66FF867C}">
                  <a14:compatExt spid="_x0000_s16395"/>
                </a:ext>
                <a:ext uri="{FF2B5EF4-FFF2-40B4-BE49-F238E27FC236}">
                  <a16:creationId xmlns:a16="http://schemas.microsoft.com/office/drawing/2014/main" id="{00000000-0008-0000-0700-00000B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17</xdr:row>
          <xdr:rowOff>95250</xdr:rowOff>
        </xdr:from>
        <xdr:to>
          <xdr:col>3</xdr:col>
          <xdr:colOff>3209925</xdr:colOff>
          <xdr:row>17</xdr:row>
          <xdr:rowOff>361950</xdr:rowOff>
        </xdr:to>
        <xdr:sp macro="" textlink="">
          <xdr:nvSpPr>
            <xdr:cNvPr id="16396" name="Drop Down 12" hidden="1">
              <a:extLst>
                <a:ext uri="{63B3BB69-23CF-44E3-9099-C40C66FF867C}">
                  <a14:compatExt spid="_x0000_s16396"/>
                </a:ext>
                <a:ext uri="{FF2B5EF4-FFF2-40B4-BE49-F238E27FC236}">
                  <a16:creationId xmlns:a16="http://schemas.microsoft.com/office/drawing/2014/main" id="{00000000-0008-0000-0700-00000C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18</xdr:row>
          <xdr:rowOff>95250</xdr:rowOff>
        </xdr:from>
        <xdr:to>
          <xdr:col>3</xdr:col>
          <xdr:colOff>3209925</xdr:colOff>
          <xdr:row>18</xdr:row>
          <xdr:rowOff>361950</xdr:rowOff>
        </xdr:to>
        <xdr:sp macro="" textlink="">
          <xdr:nvSpPr>
            <xdr:cNvPr id="16397" name="Drop Down 13" hidden="1">
              <a:extLst>
                <a:ext uri="{63B3BB69-23CF-44E3-9099-C40C66FF867C}">
                  <a14:compatExt spid="_x0000_s16397"/>
                </a:ext>
                <a:ext uri="{FF2B5EF4-FFF2-40B4-BE49-F238E27FC236}">
                  <a16:creationId xmlns:a16="http://schemas.microsoft.com/office/drawing/2014/main" id="{00000000-0008-0000-0700-00000D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19</xdr:row>
          <xdr:rowOff>95250</xdr:rowOff>
        </xdr:from>
        <xdr:to>
          <xdr:col>3</xdr:col>
          <xdr:colOff>3209925</xdr:colOff>
          <xdr:row>19</xdr:row>
          <xdr:rowOff>361950</xdr:rowOff>
        </xdr:to>
        <xdr:sp macro="" textlink="">
          <xdr:nvSpPr>
            <xdr:cNvPr id="16398" name="Drop Down 14" hidden="1">
              <a:extLst>
                <a:ext uri="{63B3BB69-23CF-44E3-9099-C40C66FF867C}">
                  <a14:compatExt spid="_x0000_s16398"/>
                </a:ext>
                <a:ext uri="{FF2B5EF4-FFF2-40B4-BE49-F238E27FC236}">
                  <a16:creationId xmlns:a16="http://schemas.microsoft.com/office/drawing/2014/main" id="{00000000-0008-0000-0700-00000E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20</xdr:row>
          <xdr:rowOff>95250</xdr:rowOff>
        </xdr:from>
        <xdr:to>
          <xdr:col>3</xdr:col>
          <xdr:colOff>3209925</xdr:colOff>
          <xdr:row>20</xdr:row>
          <xdr:rowOff>361950</xdr:rowOff>
        </xdr:to>
        <xdr:sp macro="" textlink="">
          <xdr:nvSpPr>
            <xdr:cNvPr id="16399" name="Drop Down 15" hidden="1">
              <a:extLst>
                <a:ext uri="{63B3BB69-23CF-44E3-9099-C40C66FF867C}">
                  <a14:compatExt spid="_x0000_s16399"/>
                </a:ext>
                <a:ext uri="{FF2B5EF4-FFF2-40B4-BE49-F238E27FC236}">
                  <a16:creationId xmlns:a16="http://schemas.microsoft.com/office/drawing/2014/main" id="{00000000-0008-0000-0700-00000F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21</xdr:row>
          <xdr:rowOff>95250</xdr:rowOff>
        </xdr:from>
        <xdr:to>
          <xdr:col>3</xdr:col>
          <xdr:colOff>3209925</xdr:colOff>
          <xdr:row>21</xdr:row>
          <xdr:rowOff>361950</xdr:rowOff>
        </xdr:to>
        <xdr:sp macro="" textlink="">
          <xdr:nvSpPr>
            <xdr:cNvPr id="16400" name="Drop Down 16" hidden="1">
              <a:extLst>
                <a:ext uri="{63B3BB69-23CF-44E3-9099-C40C66FF867C}">
                  <a14:compatExt spid="_x0000_s16400"/>
                </a:ext>
                <a:ext uri="{FF2B5EF4-FFF2-40B4-BE49-F238E27FC236}">
                  <a16:creationId xmlns:a16="http://schemas.microsoft.com/office/drawing/2014/main" id="{00000000-0008-0000-0700-000010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22</xdr:row>
          <xdr:rowOff>95250</xdr:rowOff>
        </xdr:from>
        <xdr:to>
          <xdr:col>3</xdr:col>
          <xdr:colOff>3209925</xdr:colOff>
          <xdr:row>22</xdr:row>
          <xdr:rowOff>361950</xdr:rowOff>
        </xdr:to>
        <xdr:sp macro="" textlink="">
          <xdr:nvSpPr>
            <xdr:cNvPr id="16401" name="Drop Down 17" hidden="1">
              <a:extLst>
                <a:ext uri="{63B3BB69-23CF-44E3-9099-C40C66FF867C}">
                  <a14:compatExt spid="_x0000_s16401"/>
                </a:ext>
                <a:ext uri="{FF2B5EF4-FFF2-40B4-BE49-F238E27FC236}">
                  <a16:creationId xmlns:a16="http://schemas.microsoft.com/office/drawing/2014/main" id="{00000000-0008-0000-0700-000011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23</xdr:row>
          <xdr:rowOff>95250</xdr:rowOff>
        </xdr:from>
        <xdr:to>
          <xdr:col>3</xdr:col>
          <xdr:colOff>3209925</xdr:colOff>
          <xdr:row>23</xdr:row>
          <xdr:rowOff>361950</xdr:rowOff>
        </xdr:to>
        <xdr:sp macro="" textlink="">
          <xdr:nvSpPr>
            <xdr:cNvPr id="16402" name="Drop Down 18" hidden="1">
              <a:extLst>
                <a:ext uri="{63B3BB69-23CF-44E3-9099-C40C66FF867C}">
                  <a14:compatExt spid="_x0000_s16402"/>
                </a:ext>
                <a:ext uri="{FF2B5EF4-FFF2-40B4-BE49-F238E27FC236}">
                  <a16:creationId xmlns:a16="http://schemas.microsoft.com/office/drawing/2014/main" id="{00000000-0008-0000-0700-000012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24</xdr:row>
          <xdr:rowOff>95250</xdr:rowOff>
        </xdr:from>
        <xdr:to>
          <xdr:col>3</xdr:col>
          <xdr:colOff>3209925</xdr:colOff>
          <xdr:row>24</xdr:row>
          <xdr:rowOff>361950</xdr:rowOff>
        </xdr:to>
        <xdr:sp macro="" textlink="">
          <xdr:nvSpPr>
            <xdr:cNvPr id="16403" name="Drop Down 19" hidden="1">
              <a:extLst>
                <a:ext uri="{63B3BB69-23CF-44E3-9099-C40C66FF867C}">
                  <a14:compatExt spid="_x0000_s16403"/>
                </a:ext>
                <a:ext uri="{FF2B5EF4-FFF2-40B4-BE49-F238E27FC236}">
                  <a16:creationId xmlns:a16="http://schemas.microsoft.com/office/drawing/2014/main" id="{00000000-0008-0000-0700-000013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25</xdr:row>
          <xdr:rowOff>95250</xdr:rowOff>
        </xdr:from>
        <xdr:to>
          <xdr:col>3</xdr:col>
          <xdr:colOff>3209925</xdr:colOff>
          <xdr:row>25</xdr:row>
          <xdr:rowOff>361950</xdr:rowOff>
        </xdr:to>
        <xdr:sp macro="" textlink="">
          <xdr:nvSpPr>
            <xdr:cNvPr id="16404" name="Drop Down 20" hidden="1">
              <a:extLst>
                <a:ext uri="{63B3BB69-23CF-44E3-9099-C40C66FF867C}">
                  <a14:compatExt spid="_x0000_s16404"/>
                </a:ext>
                <a:ext uri="{FF2B5EF4-FFF2-40B4-BE49-F238E27FC236}">
                  <a16:creationId xmlns:a16="http://schemas.microsoft.com/office/drawing/2014/main" id="{00000000-0008-0000-0700-000014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209550</xdr:colOff>
          <xdr:row>4</xdr:row>
          <xdr:rowOff>142875</xdr:rowOff>
        </xdr:from>
        <xdr:to>
          <xdr:col>22</xdr:col>
          <xdr:colOff>104775</xdr:colOff>
          <xdr:row>4</xdr:row>
          <xdr:rowOff>371475</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7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200025</xdr:colOff>
          <xdr:row>5</xdr:row>
          <xdr:rowOff>152400</xdr:rowOff>
        </xdr:from>
        <xdr:to>
          <xdr:col>22</xdr:col>
          <xdr:colOff>85725</xdr:colOff>
          <xdr:row>5</xdr:row>
          <xdr:rowOff>371475</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7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200025</xdr:colOff>
          <xdr:row>6</xdr:row>
          <xdr:rowOff>123825</xdr:rowOff>
        </xdr:from>
        <xdr:to>
          <xdr:col>22</xdr:col>
          <xdr:colOff>85725</xdr:colOff>
          <xdr:row>6</xdr:row>
          <xdr:rowOff>342900</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7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7</xdr:row>
          <xdr:rowOff>123825</xdr:rowOff>
        </xdr:from>
        <xdr:to>
          <xdr:col>22</xdr:col>
          <xdr:colOff>57150</xdr:colOff>
          <xdr:row>7</xdr:row>
          <xdr:rowOff>342900</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7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8</xdr:row>
          <xdr:rowOff>85725</xdr:rowOff>
        </xdr:from>
        <xdr:to>
          <xdr:col>22</xdr:col>
          <xdr:colOff>57150</xdr:colOff>
          <xdr:row>8</xdr:row>
          <xdr:rowOff>314325</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7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161925</xdr:colOff>
          <xdr:row>12</xdr:row>
          <xdr:rowOff>114300</xdr:rowOff>
        </xdr:from>
        <xdr:to>
          <xdr:col>22</xdr:col>
          <xdr:colOff>371475</xdr:colOff>
          <xdr:row>12</xdr:row>
          <xdr:rowOff>390525</xdr:rowOff>
        </xdr:to>
        <xdr:sp macro="" textlink="">
          <xdr:nvSpPr>
            <xdr:cNvPr id="16410" name="Drop Down 26" hidden="1">
              <a:extLst>
                <a:ext uri="{63B3BB69-23CF-44E3-9099-C40C66FF867C}">
                  <a14:compatExt spid="_x0000_s16410"/>
                </a:ext>
                <a:ext uri="{FF2B5EF4-FFF2-40B4-BE49-F238E27FC236}">
                  <a16:creationId xmlns:a16="http://schemas.microsoft.com/office/drawing/2014/main" id="{00000000-0008-0000-0700-00001A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161925</xdr:colOff>
          <xdr:row>13</xdr:row>
          <xdr:rowOff>95250</xdr:rowOff>
        </xdr:from>
        <xdr:to>
          <xdr:col>22</xdr:col>
          <xdr:colOff>371475</xdr:colOff>
          <xdr:row>13</xdr:row>
          <xdr:rowOff>371475</xdr:rowOff>
        </xdr:to>
        <xdr:sp macro="" textlink="">
          <xdr:nvSpPr>
            <xdr:cNvPr id="16411" name="Drop Down 27" hidden="1">
              <a:extLst>
                <a:ext uri="{63B3BB69-23CF-44E3-9099-C40C66FF867C}">
                  <a14:compatExt spid="_x0000_s16411"/>
                </a:ext>
                <a:ext uri="{FF2B5EF4-FFF2-40B4-BE49-F238E27FC236}">
                  <a16:creationId xmlns:a16="http://schemas.microsoft.com/office/drawing/2014/main" id="{00000000-0008-0000-0700-00001B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14</xdr:row>
          <xdr:rowOff>76200</xdr:rowOff>
        </xdr:from>
        <xdr:to>
          <xdr:col>22</xdr:col>
          <xdr:colOff>352425</xdr:colOff>
          <xdr:row>14</xdr:row>
          <xdr:rowOff>352425</xdr:rowOff>
        </xdr:to>
        <xdr:sp macro="" textlink="">
          <xdr:nvSpPr>
            <xdr:cNvPr id="16412" name="Drop Down 28" hidden="1">
              <a:extLst>
                <a:ext uri="{63B3BB69-23CF-44E3-9099-C40C66FF867C}">
                  <a14:compatExt spid="_x0000_s16412"/>
                </a:ext>
                <a:ext uri="{FF2B5EF4-FFF2-40B4-BE49-F238E27FC236}">
                  <a16:creationId xmlns:a16="http://schemas.microsoft.com/office/drawing/2014/main" id="{00000000-0008-0000-0700-00001C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15</xdr:row>
          <xdr:rowOff>85725</xdr:rowOff>
        </xdr:from>
        <xdr:to>
          <xdr:col>22</xdr:col>
          <xdr:colOff>352425</xdr:colOff>
          <xdr:row>15</xdr:row>
          <xdr:rowOff>361950</xdr:rowOff>
        </xdr:to>
        <xdr:sp macro="" textlink="">
          <xdr:nvSpPr>
            <xdr:cNvPr id="16413" name="Drop Down 29" hidden="1">
              <a:extLst>
                <a:ext uri="{63B3BB69-23CF-44E3-9099-C40C66FF867C}">
                  <a14:compatExt spid="_x0000_s16413"/>
                </a:ext>
                <a:ext uri="{FF2B5EF4-FFF2-40B4-BE49-F238E27FC236}">
                  <a16:creationId xmlns:a16="http://schemas.microsoft.com/office/drawing/2014/main" id="{00000000-0008-0000-0700-00001D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133350</xdr:colOff>
          <xdr:row>16</xdr:row>
          <xdr:rowOff>66675</xdr:rowOff>
        </xdr:from>
        <xdr:to>
          <xdr:col>22</xdr:col>
          <xdr:colOff>352425</xdr:colOff>
          <xdr:row>16</xdr:row>
          <xdr:rowOff>342900</xdr:rowOff>
        </xdr:to>
        <xdr:sp macro="" textlink="">
          <xdr:nvSpPr>
            <xdr:cNvPr id="16414" name="Drop Down 30" hidden="1">
              <a:extLst>
                <a:ext uri="{63B3BB69-23CF-44E3-9099-C40C66FF867C}">
                  <a14:compatExt spid="_x0000_s16414"/>
                </a:ext>
                <a:ext uri="{FF2B5EF4-FFF2-40B4-BE49-F238E27FC236}">
                  <a16:creationId xmlns:a16="http://schemas.microsoft.com/office/drawing/2014/main" id="{00000000-0008-0000-0700-00001E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xdr:row>
          <xdr:rowOff>95250</xdr:rowOff>
        </xdr:from>
        <xdr:to>
          <xdr:col>3</xdr:col>
          <xdr:colOff>3209925</xdr:colOff>
          <xdr:row>6</xdr:row>
          <xdr:rowOff>361950</xdr:rowOff>
        </xdr:to>
        <xdr:sp macro="" textlink="">
          <xdr:nvSpPr>
            <xdr:cNvPr id="16415" name="Drop Down 31" hidden="1">
              <a:extLst>
                <a:ext uri="{63B3BB69-23CF-44E3-9099-C40C66FF867C}">
                  <a14:compatExt spid="_x0000_s16415"/>
                </a:ext>
                <a:ext uri="{FF2B5EF4-FFF2-40B4-BE49-F238E27FC236}">
                  <a16:creationId xmlns:a16="http://schemas.microsoft.com/office/drawing/2014/main" id="{00000000-0008-0000-0700-00001F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xdr:row>
          <xdr:rowOff>95250</xdr:rowOff>
        </xdr:from>
        <xdr:to>
          <xdr:col>3</xdr:col>
          <xdr:colOff>3209925</xdr:colOff>
          <xdr:row>7</xdr:row>
          <xdr:rowOff>361950</xdr:rowOff>
        </xdr:to>
        <xdr:sp macro="" textlink="">
          <xdr:nvSpPr>
            <xdr:cNvPr id="16416" name="Drop Down 32" hidden="1">
              <a:extLst>
                <a:ext uri="{63B3BB69-23CF-44E3-9099-C40C66FF867C}">
                  <a14:compatExt spid="_x0000_s16416"/>
                </a:ext>
                <a:ext uri="{FF2B5EF4-FFF2-40B4-BE49-F238E27FC236}">
                  <a16:creationId xmlns:a16="http://schemas.microsoft.com/office/drawing/2014/main" id="{00000000-0008-0000-0700-000020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xdr:row>
          <xdr:rowOff>95250</xdr:rowOff>
        </xdr:from>
        <xdr:to>
          <xdr:col>3</xdr:col>
          <xdr:colOff>3209925</xdr:colOff>
          <xdr:row>8</xdr:row>
          <xdr:rowOff>361950</xdr:rowOff>
        </xdr:to>
        <xdr:sp macro="" textlink="">
          <xdr:nvSpPr>
            <xdr:cNvPr id="16417" name="Drop Down 33" hidden="1">
              <a:extLst>
                <a:ext uri="{63B3BB69-23CF-44E3-9099-C40C66FF867C}">
                  <a14:compatExt spid="_x0000_s16417"/>
                </a:ext>
                <a:ext uri="{FF2B5EF4-FFF2-40B4-BE49-F238E27FC236}">
                  <a16:creationId xmlns:a16="http://schemas.microsoft.com/office/drawing/2014/main" id="{00000000-0008-0000-0700-000021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xdr:row>
          <xdr:rowOff>95250</xdr:rowOff>
        </xdr:from>
        <xdr:to>
          <xdr:col>3</xdr:col>
          <xdr:colOff>3209925</xdr:colOff>
          <xdr:row>9</xdr:row>
          <xdr:rowOff>361950</xdr:rowOff>
        </xdr:to>
        <xdr:sp macro="" textlink="">
          <xdr:nvSpPr>
            <xdr:cNvPr id="16418" name="Drop Down 34" hidden="1">
              <a:extLst>
                <a:ext uri="{63B3BB69-23CF-44E3-9099-C40C66FF867C}">
                  <a14:compatExt spid="_x0000_s16418"/>
                </a:ext>
                <a:ext uri="{FF2B5EF4-FFF2-40B4-BE49-F238E27FC236}">
                  <a16:creationId xmlns:a16="http://schemas.microsoft.com/office/drawing/2014/main" id="{00000000-0008-0000-0700-000022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xdr:row>
          <xdr:rowOff>95250</xdr:rowOff>
        </xdr:from>
        <xdr:to>
          <xdr:col>3</xdr:col>
          <xdr:colOff>3209925</xdr:colOff>
          <xdr:row>10</xdr:row>
          <xdr:rowOff>361950</xdr:rowOff>
        </xdr:to>
        <xdr:sp macro="" textlink="">
          <xdr:nvSpPr>
            <xdr:cNvPr id="16419" name="Drop Down 35" hidden="1">
              <a:extLst>
                <a:ext uri="{63B3BB69-23CF-44E3-9099-C40C66FF867C}">
                  <a14:compatExt spid="_x0000_s16419"/>
                </a:ext>
                <a:ext uri="{FF2B5EF4-FFF2-40B4-BE49-F238E27FC236}">
                  <a16:creationId xmlns:a16="http://schemas.microsoft.com/office/drawing/2014/main" id="{00000000-0008-0000-0700-000023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xdr:row>
          <xdr:rowOff>95250</xdr:rowOff>
        </xdr:from>
        <xdr:to>
          <xdr:col>3</xdr:col>
          <xdr:colOff>3209925</xdr:colOff>
          <xdr:row>11</xdr:row>
          <xdr:rowOff>361950</xdr:rowOff>
        </xdr:to>
        <xdr:sp macro="" textlink="">
          <xdr:nvSpPr>
            <xdr:cNvPr id="16420" name="Drop Down 36" hidden="1">
              <a:extLst>
                <a:ext uri="{63B3BB69-23CF-44E3-9099-C40C66FF867C}">
                  <a14:compatExt spid="_x0000_s16420"/>
                </a:ext>
                <a:ext uri="{FF2B5EF4-FFF2-40B4-BE49-F238E27FC236}">
                  <a16:creationId xmlns:a16="http://schemas.microsoft.com/office/drawing/2014/main" id="{00000000-0008-0000-0700-000024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12</xdr:row>
          <xdr:rowOff>95250</xdr:rowOff>
        </xdr:from>
        <xdr:to>
          <xdr:col>3</xdr:col>
          <xdr:colOff>3209925</xdr:colOff>
          <xdr:row>12</xdr:row>
          <xdr:rowOff>361950</xdr:rowOff>
        </xdr:to>
        <xdr:sp macro="" textlink="">
          <xdr:nvSpPr>
            <xdr:cNvPr id="16421" name="Drop Down 37" hidden="1">
              <a:extLst>
                <a:ext uri="{63B3BB69-23CF-44E3-9099-C40C66FF867C}">
                  <a14:compatExt spid="_x0000_s16421"/>
                </a:ext>
                <a:ext uri="{FF2B5EF4-FFF2-40B4-BE49-F238E27FC236}">
                  <a16:creationId xmlns:a16="http://schemas.microsoft.com/office/drawing/2014/main" id="{00000000-0008-0000-0700-000025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13</xdr:row>
          <xdr:rowOff>95250</xdr:rowOff>
        </xdr:from>
        <xdr:to>
          <xdr:col>3</xdr:col>
          <xdr:colOff>3209925</xdr:colOff>
          <xdr:row>13</xdr:row>
          <xdr:rowOff>361950</xdr:rowOff>
        </xdr:to>
        <xdr:sp macro="" textlink="">
          <xdr:nvSpPr>
            <xdr:cNvPr id="16422" name="Drop Down 38" hidden="1">
              <a:extLst>
                <a:ext uri="{63B3BB69-23CF-44E3-9099-C40C66FF867C}">
                  <a14:compatExt spid="_x0000_s16422"/>
                </a:ext>
                <a:ext uri="{FF2B5EF4-FFF2-40B4-BE49-F238E27FC236}">
                  <a16:creationId xmlns:a16="http://schemas.microsoft.com/office/drawing/2014/main" id="{00000000-0008-0000-0700-000026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14</xdr:row>
          <xdr:rowOff>95250</xdr:rowOff>
        </xdr:from>
        <xdr:to>
          <xdr:col>3</xdr:col>
          <xdr:colOff>3209925</xdr:colOff>
          <xdr:row>14</xdr:row>
          <xdr:rowOff>361950</xdr:rowOff>
        </xdr:to>
        <xdr:sp macro="" textlink="">
          <xdr:nvSpPr>
            <xdr:cNvPr id="16423" name="Drop Down 39" hidden="1">
              <a:extLst>
                <a:ext uri="{63B3BB69-23CF-44E3-9099-C40C66FF867C}">
                  <a14:compatExt spid="_x0000_s16423"/>
                </a:ext>
                <a:ext uri="{FF2B5EF4-FFF2-40B4-BE49-F238E27FC236}">
                  <a16:creationId xmlns:a16="http://schemas.microsoft.com/office/drawing/2014/main" id="{00000000-0008-0000-0700-000027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15</xdr:row>
          <xdr:rowOff>95250</xdr:rowOff>
        </xdr:from>
        <xdr:to>
          <xdr:col>3</xdr:col>
          <xdr:colOff>3209925</xdr:colOff>
          <xdr:row>15</xdr:row>
          <xdr:rowOff>361950</xdr:rowOff>
        </xdr:to>
        <xdr:sp macro="" textlink="">
          <xdr:nvSpPr>
            <xdr:cNvPr id="16424" name="Drop Down 40" hidden="1">
              <a:extLst>
                <a:ext uri="{63B3BB69-23CF-44E3-9099-C40C66FF867C}">
                  <a14:compatExt spid="_x0000_s16424"/>
                </a:ext>
                <a:ext uri="{FF2B5EF4-FFF2-40B4-BE49-F238E27FC236}">
                  <a16:creationId xmlns:a16="http://schemas.microsoft.com/office/drawing/2014/main" id="{00000000-0008-0000-0700-000028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16</xdr:row>
          <xdr:rowOff>95250</xdr:rowOff>
        </xdr:from>
        <xdr:to>
          <xdr:col>3</xdr:col>
          <xdr:colOff>3209925</xdr:colOff>
          <xdr:row>16</xdr:row>
          <xdr:rowOff>361950</xdr:rowOff>
        </xdr:to>
        <xdr:sp macro="" textlink="">
          <xdr:nvSpPr>
            <xdr:cNvPr id="16425" name="Drop Down 41" hidden="1">
              <a:extLst>
                <a:ext uri="{63B3BB69-23CF-44E3-9099-C40C66FF867C}">
                  <a14:compatExt spid="_x0000_s16425"/>
                </a:ext>
                <a:ext uri="{FF2B5EF4-FFF2-40B4-BE49-F238E27FC236}">
                  <a16:creationId xmlns:a16="http://schemas.microsoft.com/office/drawing/2014/main" id="{00000000-0008-0000-0700-000029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17</xdr:row>
          <xdr:rowOff>95250</xdr:rowOff>
        </xdr:from>
        <xdr:to>
          <xdr:col>3</xdr:col>
          <xdr:colOff>3209925</xdr:colOff>
          <xdr:row>17</xdr:row>
          <xdr:rowOff>361950</xdr:rowOff>
        </xdr:to>
        <xdr:sp macro="" textlink="">
          <xdr:nvSpPr>
            <xdr:cNvPr id="16426" name="Drop Down 42" hidden="1">
              <a:extLst>
                <a:ext uri="{63B3BB69-23CF-44E3-9099-C40C66FF867C}">
                  <a14:compatExt spid="_x0000_s16426"/>
                </a:ext>
                <a:ext uri="{FF2B5EF4-FFF2-40B4-BE49-F238E27FC236}">
                  <a16:creationId xmlns:a16="http://schemas.microsoft.com/office/drawing/2014/main" id="{00000000-0008-0000-0700-00002A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18</xdr:row>
          <xdr:rowOff>95250</xdr:rowOff>
        </xdr:from>
        <xdr:to>
          <xdr:col>3</xdr:col>
          <xdr:colOff>3209925</xdr:colOff>
          <xdr:row>18</xdr:row>
          <xdr:rowOff>361950</xdr:rowOff>
        </xdr:to>
        <xdr:sp macro="" textlink="">
          <xdr:nvSpPr>
            <xdr:cNvPr id="16427" name="Drop Down 43" hidden="1">
              <a:extLst>
                <a:ext uri="{63B3BB69-23CF-44E3-9099-C40C66FF867C}">
                  <a14:compatExt spid="_x0000_s16427"/>
                </a:ext>
                <a:ext uri="{FF2B5EF4-FFF2-40B4-BE49-F238E27FC236}">
                  <a16:creationId xmlns:a16="http://schemas.microsoft.com/office/drawing/2014/main" id="{00000000-0008-0000-0700-00002B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19</xdr:row>
          <xdr:rowOff>95250</xdr:rowOff>
        </xdr:from>
        <xdr:to>
          <xdr:col>3</xdr:col>
          <xdr:colOff>3209925</xdr:colOff>
          <xdr:row>19</xdr:row>
          <xdr:rowOff>361950</xdr:rowOff>
        </xdr:to>
        <xdr:sp macro="" textlink="">
          <xdr:nvSpPr>
            <xdr:cNvPr id="16428" name="Drop Down 44" hidden="1">
              <a:extLst>
                <a:ext uri="{63B3BB69-23CF-44E3-9099-C40C66FF867C}">
                  <a14:compatExt spid="_x0000_s16428"/>
                </a:ext>
                <a:ext uri="{FF2B5EF4-FFF2-40B4-BE49-F238E27FC236}">
                  <a16:creationId xmlns:a16="http://schemas.microsoft.com/office/drawing/2014/main" id="{00000000-0008-0000-0700-00002C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20</xdr:row>
          <xdr:rowOff>95250</xdr:rowOff>
        </xdr:from>
        <xdr:to>
          <xdr:col>3</xdr:col>
          <xdr:colOff>3209925</xdr:colOff>
          <xdr:row>20</xdr:row>
          <xdr:rowOff>361950</xdr:rowOff>
        </xdr:to>
        <xdr:sp macro="" textlink="">
          <xdr:nvSpPr>
            <xdr:cNvPr id="16429" name="Drop Down 45" hidden="1">
              <a:extLst>
                <a:ext uri="{63B3BB69-23CF-44E3-9099-C40C66FF867C}">
                  <a14:compatExt spid="_x0000_s16429"/>
                </a:ext>
                <a:ext uri="{FF2B5EF4-FFF2-40B4-BE49-F238E27FC236}">
                  <a16:creationId xmlns:a16="http://schemas.microsoft.com/office/drawing/2014/main" id="{00000000-0008-0000-0700-00002D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21</xdr:row>
          <xdr:rowOff>95250</xdr:rowOff>
        </xdr:from>
        <xdr:to>
          <xdr:col>3</xdr:col>
          <xdr:colOff>3209925</xdr:colOff>
          <xdr:row>21</xdr:row>
          <xdr:rowOff>361950</xdr:rowOff>
        </xdr:to>
        <xdr:sp macro="" textlink="">
          <xdr:nvSpPr>
            <xdr:cNvPr id="16430" name="Drop Down 46" hidden="1">
              <a:extLst>
                <a:ext uri="{63B3BB69-23CF-44E3-9099-C40C66FF867C}">
                  <a14:compatExt spid="_x0000_s16430"/>
                </a:ext>
                <a:ext uri="{FF2B5EF4-FFF2-40B4-BE49-F238E27FC236}">
                  <a16:creationId xmlns:a16="http://schemas.microsoft.com/office/drawing/2014/main" id="{00000000-0008-0000-0700-00002E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22</xdr:row>
          <xdr:rowOff>95250</xdr:rowOff>
        </xdr:from>
        <xdr:to>
          <xdr:col>3</xdr:col>
          <xdr:colOff>3209925</xdr:colOff>
          <xdr:row>22</xdr:row>
          <xdr:rowOff>361950</xdr:rowOff>
        </xdr:to>
        <xdr:sp macro="" textlink="">
          <xdr:nvSpPr>
            <xdr:cNvPr id="16431" name="Drop Down 47" hidden="1">
              <a:extLst>
                <a:ext uri="{63B3BB69-23CF-44E3-9099-C40C66FF867C}">
                  <a14:compatExt spid="_x0000_s16431"/>
                </a:ext>
                <a:ext uri="{FF2B5EF4-FFF2-40B4-BE49-F238E27FC236}">
                  <a16:creationId xmlns:a16="http://schemas.microsoft.com/office/drawing/2014/main" id="{00000000-0008-0000-0700-00002F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23</xdr:row>
          <xdr:rowOff>95250</xdr:rowOff>
        </xdr:from>
        <xdr:to>
          <xdr:col>3</xdr:col>
          <xdr:colOff>3209925</xdr:colOff>
          <xdr:row>23</xdr:row>
          <xdr:rowOff>361950</xdr:rowOff>
        </xdr:to>
        <xdr:sp macro="" textlink="">
          <xdr:nvSpPr>
            <xdr:cNvPr id="16432" name="Drop Down 48" hidden="1">
              <a:extLst>
                <a:ext uri="{63B3BB69-23CF-44E3-9099-C40C66FF867C}">
                  <a14:compatExt spid="_x0000_s16432"/>
                </a:ext>
                <a:ext uri="{FF2B5EF4-FFF2-40B4-BE49-F238E27FC236}">
                  <a16:creationId xmlns:a16="http://schemas.microsoft.com/office/drawing/2014/main" id="{00000000-0008-0000-0700-000030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24</xdr:row>
          <xdr:rowOff>95250</xdr:rowOff>
        </xdr:from>
        <xdr:to>
          <xdr:col>3</xdr:col>
          <xdr:colOff>3209925</xdr:colOff>
          <xdr:row>24</xdr:row>
          <xdr:rowOff>361950</xdr:rowOff>
        </xdr:to>
        <xdr:sp macro="" textlink="">
          <xdr:nvSpPr>
            <xdr:cNvPr id="16433" name="Drop Down 49" hidden="1">
              <a:extLst>
                <a:ext uri="{63B3BB69-23CF-44E3-9099-C40C66FF867C}">
                  <a14:compatExt spid="_x0000_s16433"/>
                </a:ext>
                <a:ext uri="{FF2B5EF4-FFF2-40B4-BE49-F238E27FC236}">
                  <a16:creationId xmlns:a16="http://schemas.microsoft.com/office/drawing/2014/main" id="{00000000-0008-0000-0700-000031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25</xdr:row>
          <xdr:rowOff>95250</xdr:rowOff>
        </xdr:from>
        <xdr:to>
          <xdr:col>3</xdr:col>
          <xdr:colOff>3209925</xdr:colOff>
          <xdr:row>25</xdr:row>
          <xdr:rowOff>361950</xdr:rowOff>
        </xdr:to>
        <xdr:sp macro="" textlink="">
          <xdr:nvSpPr>
            <xdr:cNvPr id="16434" name="Drop Down 50" hidden="1">
              <a:extLst>
                <a:ext uri="{63B3BB69-23CF-44E3-9099-C40C66FF867C}">
                  <a14:compatExt spid="_x0000_s16434"/>
                </a:ext>
                <a:ext uri="{FF2B5EF4-FFF2-40B4-BE49-F238E27FC236}">
                  <a16:creationId xmlns:a16="http://schemas.microsoft.com/office/drawing/2014/main" id="{00000000-0008-0000-0700-000032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209550</xdr:colOff>
          <xdr:row>4</xdr:row>
          <xdr:rowOff>142875</xdr:rowOff>
        </xdr:from>
        <xdr:to>
          <xdr:col>21</xdr:col>
          <xdr:colOff>533400</xdr:colOff>
          <xdr:row>4</xdr:row>
          <xdr:rowOff>371475</xdr:rowOff>
        </xdr:to>
        <xdr:sp macro="" textlink="">
          <xdr:nvSpPr>
            <xdr:cNvPr id="16435" name="Check Box 51" hidden="1">
              <a:extLst>
                <a:ext uri="{63B3BB69-23CF-44E3-9099-C40C66FF867C}">
                  <a14:compatExt spid="_x0000_s16435"/>
                </a:ext>
                <a:ext uri="{FF2B5EF4-FFF2-40B4-BE49-F238E27FC236}">
                  <a16:creationId xmlns:a16="http://schemas.microsoft.com/office/drawing/2014/main" id="{00000000-0008-0000-0700-00003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200025</xdr:colOff>
          <xdr:row>5</xdr:row>
          <xdr:rowOff>152400</xdr:rowOff>
        </xdr:from>
        <xdr:to>
          <xdr:col>21</xdr:col>
          <xdr:colOff>533400</xdr:colOff>
          <xdr:row>5</xdr:row>
          <xdr:rowOff>371475</xdr:rowOff>
        </xdr:to>
        <xdr:sp macro="" textlink="">
          <xdr:nvSpPr>
            <xdr:cNvPr id="16436" name="Check Box 52" hidden="1">
              <a:extLst>
                <a:ext uri="{63B3BB69-23CF-44E3-9099-C40C66FF867C}">
                  <a14:compatExt spid="_x0000_s16436"/>
                </a:ext>
                <a:ext uri="{FF2B5EF4-FFF2-40B4-BE49-F238E27FC236}">
                  <a16:creationId xmlns:a16="http://schemas.microsoft.com/office/drawing/2014/main" id="{00000000-0008-0000-0700-00003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200025</xdr:colOff>
          <xdr:row>6</xdr:row>
          <xdr:rowOff>123825</xdr:rowOff>
        </xdr:from>
        <xdr:to>
          <xdr:col>21</xdr:col>
          <xdr:colOff>533400</xdr:colOff>
          <xdr:row>6</xdr:row>
          <xdr:rowOff>342900</xdr:rowOff>
        </xdr:to>
        <xdr:sp macro="" textlink="">
          <xdr:nvSpPr>
            <xdr:cNvPr id="16437" name="Check Box 53" hidden="1">
              <a:extLst>
                <a:ext uri="{63B3BB69-23CF-44E3-9099-C40C66FF867C}">
                  <a14:compatExt spid="_x0000_s16437"/>
                </a:ext>
                <a:ext uri="{FF2B5EF4-FFF2-40B4-BE49-F238E27FC236}">
                  <a16:creationId xmlns:a16="http://schemas.microsoft.com/office/drawing/2014/main" id="{00000000-0008-0000-0700-00003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7</xdr:row>
          <xdr:rowOff>123825</xdr:rowOff>
        </xdr:from>
        <xdr:to>
          <xdr:col>21</xdr:col>
          <xdr:colOff>514350</xdr:colOff>
          <xdr:row>7</xdr:row>
          <xdr:rowOff>352425</xdr:rowOff>
        </xdr:to>
        <xdr:sp macro="" textlink="">
          <xdr:nvSpPr>
            <xdr:cNvPr id="16438" name="Check Box 54" hidden="1">
              <a:extLst>
                <a:ext uri="{63B3BB69-23CF-44E3-9099-C40C66FF867C}">
                  <a14:compatExt spid="_x0000_s16438"/>
                </a:ext>
                <a:ext uri="{FF2B5EF4-FFF2-40B4-BE49-F238E27FC236}">
                  <a16:creationId xmlns:a16="http://schemas.microsoft.com/office/drawing/2014/main" id="{00000000-0008-0000-0700-00003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8</xdr:row>
          <xdr:rowOff>85725</xdr:rowOff>
        </xdr:from>
        <xdr:to>
          <xdr:col>21</xdr:col>
          <xdr:colOff>514350</xdr:colOff>
          <xdr:row>8</xdr:row>
          <xdr:rowOff>314325</xdr:rowOff>
        </xdr:to>
        <xdr:sp macro="" textlink="">
          <xdr:nvSpPr>
            <xdr:cNvPr id="16439" name="Check Box 55" hidden="1">
              <a:extLst>
                <a:ext uri="{63B3BB69-23CF-44E3-9099-C40C66FF867C}">
                  <a14:compatExt spid="_x0000_s16439"/>
                </a:ext>
                <a:ext uri="{FF2B5EF4-FFF2-40B4-BE49-F238E27FC236}">
                  <a16:creationId xmlns:a16="http://schemas.microsoft.com/office/drawing/2014/main" id="{00000000-0008-0000-0700-00003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161925</xdr:colOff>
          <xdr:row>12</xdr:row>
          <xdr:rowOff>114300</xdr:rowOff>
        </xdr:from>
        <xdr:to>
          <xdr:col>22</xdr:col>
          <xdr:colOff>371475</xdr:colOff>
          <xdr:row>12</xdr:row>
          <xdr:rowOff>390525</xdr:rowOff>
        </xdr:to>
        <xdr:sp macro="" textlink="">
          <xdr:nvSpPr>
            <xdr:cNvPr id="16440" name="Drop Down 56" hidden="1">
              <a:extLst>
                <a:ext uri="{63B3BB69-23CF-44E3-9099-C40C66FF867C}">
                  <a14:compatExt spid="_x0000_s16440"/>
                </a:ext>
                <a:ext uri="{FF2B5EF4-FFF2-40B4-BE49-F238E27FC236}">
                  <a16:creationId xmlns:a16="http://schemas.microsoft.com/office/drawing/2014/main" id="{00000000-0008-0000-0700-000038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161925</xdr:colOff>
          <xdr:row>13</xdr:row>
          <xdr:rowOff>95250</xdr:rowOff>
        </xdr:from>
        <xdr:to>
          <xdr:col>22</xdr:col>
          <xdr:colOff>371475</xdr:colOff>
          <xdr:row>13</xdr:row>
          <xdr:rowOff>371475</xdr:rowOff>
        </xdr:to>
        <xdr:sp macro="" textlink="">
          <xdr:nvSpPr>
            <xdr:cNvPr id="16441" name="Drop Down 57" hidden="1">
              <a:extLst>
                <a:ext uri="{63B3BB69-23CF-44E3-9099-C40C66FF867C}">
                  <a14:compatExt spid="_x0000_s16441"/>
                </a:ext>
                <a:ext uri="{FF2B5EF4-FFF2-40B4-BE49-F238E27FC236}">
                  <a16:creationId xmlns:a16="http://schemas.microsoft.com/office/drawing/2014/main" id="{00000000-0008-0000-0700-000039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14</xdr:row>
          <xdr:rowOff>76200</xdr:rowOff>
        </xdr:from>
        <xdr:to>
          <xdr:col>22</xdr:col>
          <xdr:colOff>352425</xdr:colOff>
          <xdr:row>14</xdr:row>
          <xdr:rowOff>352425</xdr:rowOff>
        </xdr:to>
        <xdr:sp macro="" textlink="">
          <xdr:nvSpPr>
            <xdr:cNvPr id="16442" name="Drop Down 58" hidden="1">
              <a:extLst>
                <a:ext uri="{63B3BB69-23CF-44E3-9099-C40C66FF867C}">
                  <a14:compatExt spid="_x0000_s16442"/>
                </a:ext>
                <a:ext uri="{FF2B5EF4-FFF2-40B4-BE49-F238E27FC236}">
                  <a16:creationId xmlns:a16="http://schemas.microsoft.com/office/drawing/2014/main" id="{00000000-0008-0000-0700-00003A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15</xdr:row>
          <xdr:rowOff>85725</xdr:rowOff>
        </xdr:from>
        <xdr:to>
          <xdr:col>22</xdr:col>
          <xdr:colOff>352425</xdr:colOff>
          <xdr:row>15</xdr:row>
          <xdr:rowOff>361950</xdr:rowOff>
        </xdr:to>
        <xdr:sp macro="" textlink="">
          <xdr:nvSpPr>
            <xdr:cNvPr id="16443" name="Drop Down 59" hidden="1">
              <a:extLst>
                <a:ext uri="{63B3BB69-23CF-44E3-9099-C40C66FF867C}">
                  <a14:compatExt spid="_x0000_s16443"/>
                </a:ext>
                <a:ext uri="{FF2B5EF4-FFF2-40B4-BE49-F238E27FC236}">
                  <a16:creationId xmlns:a16="http://schemas.microsoft.com/office/drawing/2014/main" id="{00000000-0008-0000-0700-00003B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16</xdr:row>
          <xdr:rowOff>66675</xdr:rowOff>
        </xdr:from>
        <xdr:to>
          <xdr:col>22</xdr:col>
          <xdr:colOff>352425</xdr:colOff>
          <xdr:row>16</xdr:row>
          <xdr:rowOff>342900</xdr:rowOff>
        </xdr:to>
        <xdr:sp macro="" textlink="">
          <xdr:nvSpPr>
            <xdr:cNvPr id="16444" name="Drop Down 60" hidden="1">
              <a:extLst>
                <a:ext uri="{63B3BB69-23CF-44E3-9099-C40C66FF867C}">
                  <a14:compatExt spid="_x0000_s16444"/>
                </a:ext>
                <a:ext uri="{FF2B5EF4-FFF2-40B4-BE49-F238E27FC236}">
                  <a16:creationId xmlns:a16="http://schemas.microsoft.com/office/drawing/2014/main" id="{00000000-0008-0000-0700-00003C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171450</xdr:colOff>
          <xdr:row>6</xdr:row>
          <xdr:rowOff>95250</xdr:rowOff>
        </xdr:from>
        <xdr:to>
          <xdr:col>3</xdr:col>
          <xdr:colOff>3209925</xdr:colOff>
          <xdr:row>6</xdr:row>
          <xdr:rowOff>361950</xdr:rowOff>
        </xdr:to>
        <xdr:sp macro="" textlink="">
          <xdr:nvSpPr>
            <xdr:cNvPr id="17409" name="Drop Down 1" hidden="1">
              <a:extLst>
                <a:ext uri="{63B3BB69-23CF-44E3-9099-C40C66FF867C}">
                  <a14:compatExt spid="_x0000_s17409"/>
                </a:ext>
                <a:ext uri="{FF2B5EF4-FFF2-40B4-BE49-F238E27FC236}">
                  <a16:creationId xmlns:a16="http://schemas.microsoft.com/office/drawing/2014/main" id="{00000000-0008-0000-0800-000001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xdr:row>
          <xdr:rowOff>95250</xdr:rowOff>
        </xdr:from>
        <xdr:to>
          <xdr:col>3</xdr:col>
          <xdr:colOff>3209925</xdr:colOff>
          <xdr:row>7</xdr:row>
          <xdr:rowOff>361950</xdr:rowOff>
        </xdr:to>
        <xdr:sp macro="" textlink="">
          <xdr:nvSpPr>
            <xdr:cNvPr id="17410" name="Drop Down 2" hidden="1">
              <a:extLst>
                <a:ext uri="{63B3BB69-23CF-44E3-9099-C40C66FF867C}">
                  <a14:compatExt spid="_x0000_s17410"/>
                </a:ext>
                <a:ext uri="{FF2B5EF4-FFF2-40B4-BE49-F238E27FC236}">
                  <a16:creationId xmlns:a16="http://schemas.microsoft.com/office/drawing/2014/main" id="{00000000-0008-0000-0800-000002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xdr:row>
          <xdr:rowOff>95250</xdr:rowOff>
        </xdr:from>
        <xdr:to>
          <xdr:col>3</xdr:col>
          <xdr:colOff>3209925</xdr:colOff>
          <xdr:row>8</xdr:row>
          <xdr:rowOff>361950</xdr:rowOff>
        </xdr:to>
        <xdr:sp macro="" textlink="">
          <xdr:nvSpPr>
            <xdr:cNvPr id="17411" name="Drop Down 3" hidden="1">
              <a:extLst>
                <a:ext uri="{63B3BB69-23CF-44E3-9099-C40C66FF867C}">
                  <a14:compatExt spid="_x0000_s17411"/>
                </a:ext>
                <a:ext uri="{FF2B5EF4-FFF2-40B4-BE49-F238E27FC236}">
                  <a16:creationId xmlns:a16="http://schemas.microsoft.com/office/drawing/2014/main" id="{00000000-0008-0000-0800-000003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xdr:row>
          <xdr:rowOff>95250</xdr:rowOff>
        </xdr:from>
        <xdr:to>
          <xdr:col>3</xdr:col>
          <xdr:colOff>3209925</xdr:colOff>
          <xdr:row>9</xdr:row>
          <xdr:rowOff>361950</xdr:rowOff>
        </xdr:to>
        <xdr:sp macro="" textlink="">
          <xdr:nvSpPr>
            <xdr:cNvPr id="17412" name="Drop Down 4" hidden="1">
              <a:extLst>
                <a:ext uri="{63B3BB69-23CF-44E3-9099-C40C66FF867C}">
                  <a14:compatExt spid="_x0000_s17412"/>
                </a:ext>
                <a:ext uri="{FF2B5EF4-FFF2-40B4-BE49-F238E27FC236}">
                  <a16:creationId xmlns:a16="http://schemas.microsoft.com/office/drawing/2014/main" id="{00000000-0008-0000-0800-000004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xdr:row>
          <xdr:rowOff>95250</xdr:rowOff>
        </xdr:from>
        <xdr:to>
          <xdr:col>3</xdr:col>
          <xdr:colOff>3209925</xdr:colOff>
          <xdr:row>10</xdr:row>
          <xdr:rowOff>361950</xdr:rowOff>
        </xdr:to>
        <xdr:sp macro="" textlink="">
          <xdr:nvSpPr>
            <xdr:cNvPr id="17413" name="Drop Down 5" hidden="1">
              <a:extLst>
                <a:ext uri="{63B3BB69-23CF-44E3-9099-C40C66FF867C}">
                  <a14:compatExt spid="_x0000_s17413"/>
                </a:ext>
                <a:ext uri="{FF2B5EF4-FFF2-40B4-BE49-F238E27FC236}">
                  <a16:creationId xmlns:a16="http://schemas.microsoft.com/office/drawing/2014/main" id="{00000000-0008-0000-0800-000005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xdr:row>
          <xdr:rowOff>95250</xdr:rowOff>
        </xdr:from>
        <xdr:to>
          <xdr:col>3</xdr:col>
          <xdr:colOff>3209925</xdr:colOff>
          <xdr:row>11</xdr:row>
          <xdr:rowOff>361950</xdr:rowOff>
        </xdr:to>
        <xdr:sp macro="" textlink="">
          <xdr:nvSpPr>
            <xdr:cNvPr id="17414" name="Drop Down 6" hidden="1">
              <a:extLst>
                <a:ext uri="{63B3BB69-23CF-44E3-9099-C40C66FF867C}">
                  <a14:compatExt spid="_x0000_s17414"/>
                </a:ext>
                <a:ext uri="{FF2B5EF4-FFF2-40B4-BE49-F238E27FC236}">
                  <a16:creationId xmlns:a16="http://schemas.microsoft.com/office/drawing/2014/main" id="{00000000-0008-0000-0800-000006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12</xdr:row>
          <xdr:rowOff>95250</xdr:rowOff>
        </xdr:from>
        <xdr:to>
          <xdr:col>3</xdr:col>
          <xdr:colOff>3209925</xdr:colOff>
          <xdr:row>12</xdr:row>
          <xdr:rowOff>361950</xdr:rowOff>
        </xdr:to>
        <xdr:sp macro="" textlink="">
          <xdr:nvSpPr>
            <xdr:cNvPr id="17415" name="Drop Down 7" hidden="1">
              <a:extLst>
                <a:ext uri="{63B3BB69-23CF-44E3-9099-C40C66FF867C}">
                  <a14:compatExt spid="_x0000_s17415"/>
                </a:ext>
                <a:ext uri="{FF2B5EF4-FFF2-40B4-BE49-F238E27FC236}">
                  <a16:creationId xmlns:a16="http://schemas.microsoft.com/office/drawing/2014/main" id="{00000000-0008-0000-0800-000007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13</xdr:row>
          <xdr:rowOff>95250</xdr:rowOff>
        </xdr:from>
        <xdr:to>
          <xdr:col>3</xdr:col>
          <xdr:colOff>3209925</xdr:colOff>
          <xdr:row>13</xdr:row>
          <xdr:rowOff>361950</xdr:rowOff>
        </xdr:to>
        <xdr:sp macro="" textlink="">
          <xdr:nvSpPr>
            <xdr:cNvPr id="17416" name="Drop Down 8" hidden="1">
              <a:extLst>
                <a:ext uri="{63B3BB69-23CF-44E3-9099-C40C66FF867C}">
                  <a14:compatExt spid="_x0000_s17416"/>
                </a:ext>
                <a:ext uri="{FF2B5EF4-FFF2-40B4-BE49-F238E27FC236}">
                  <a16:creationId xmlns:a16="http://schemas.microsoft.com/office/drawing/2014/main" id="{00000000-0008-0000-0800-000008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14</xdr:row>
          <xdr:rowOff>95250</xdr:rowOff>
        </xdr:from>
        <xdr:to>
          <xdr:col>3</xdr:col>
          <xdr:colOff>3209925</xdr:colOff>
          <xdr:row>14</xdr:row>
          <xdr:rowOff>361950</xdr:rowOff>
        </xdr:to>
        <xdr:sp macro="" textlink="">
          <xdr:nvSpPr>
            <xdr:cNvPr id="17417" name="Drop Down 9" hidden="1">
              <a:extLst>
                <a:ext uri="{63B3BB69-23CF-44E3-9099-C40C66FF867C}">
                  <a14:compatExt spid="_x0000_s17417"/>
                </a:ext>
                <a:ext uri="{FF2B5EF4-FFF2-40B4-BE49-F238E27FC236}">
                  <a16:creationId xmlns:a16="http://schemas.microsoft.com/office/drawing/2014/main" id="{00000000-0008-0000-0800-000009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15</xdr:row>
          <xdr:rowOff>95250</xdr:rowOff>
        </xdr:from>
        <xdr:to>
          <xdr:col>3</xdr:col>
          <xdr:colOff>3209925</xdr:colOff>
          <xdr:row>15</xdr:row>
          <xdr:rowOff>361950</xdr:rowOff>
        </xdr:to>
        <xdr:sp macro="" textlink="">
          <xdr:nvSpPr>
            <xdr:cNvPr id="17418" name="Drop Down 10" hidden="1">
              <a:extLst>
                <a:ext uri="{63B3BB69-23CF-44E3-9099-C40C66FF867C}">
                  <a14:compatExt spid="_x0000_s17418"/>
                </a:ext>
                <a:ext uri="{FF2B5EF4-FFF2-40B4-BE49-F238E27FC236}">
                  <a16:creationId xmlns:a16="http://schemas.microsoft.com/office/drawing/2014/main" id="{00000000-0008-0000-0800-00000A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16</xdr:row>
          <xdr:rowOff>95250</xdr:rowOff>
        </xdr:from>
        <xdr:to>
          <xdr:col>3</xdr:col>
          <xdr:colOff>3209925</xdr:colOff>
          <xdr:row>16</xdr:row>
          <xdr:rowOff>361950</xdr:rowOff>
        </xdr:to>
        <xdr:sp macro="" textlink="">
          <xdr:nvSpPr>
            <xdr:cNvPr id="17419" name="Drop Down 11" hidden="1">
              <a:extLst>
                <a:ext uri="{63B3BB69-23CF-44E3-9099-C40C66FF867C}">
                  <a14:compatExt spid="_x0000_s17419"/>
                </a:ext>
                <a:ext uri="{FF2B5EF4-FFF2-40B4-BE49-F238E27FC236}">
                  <a16:creationId xmlns:a16="http://schemas.microsoft.com/office/drawing/2014/main" id="{00000000-0008-0000-0800-00000B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17</xdr:row>
          <xdr:rowOff>95250</xdr:rowOff>
        </xdr:from>
        <xdr:to>
          <xdr:col>3</xdr:col>
          <xdr:colOff>3209925</xdr:colOff>
          <xdr:row>17</xdr:row>
          <xdr:rowOff>361950</xdr:rowOff>
        </xdr:to>
        <xdr:sp macro="" textlink="">
          <xdr:nvSpPr>
            <xdr:cNvPr id="17420" name="Drop Down 12" hidden="1">
              <a:extLst>
                <a:ext uri="{63B3BB69-23CF-44E3-9099-C40C66FF867C}">
                  <a14:compatExt spid="_x0000_s17420"/>
                </a:ext>
                <a:ext uri="{FF2B5EF4-FFF2-40B4-BE49-F238E27FC236}">
                  <a16:creationId xmlns:a16="http://schemas.microsoft.com/office/drawing/2014/main" id="{00000000-0008-0000-0800-00000C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18</xdr:row>
          <xdr:rowOff>95250</xdr:rowOff>
        </xdr:from>
        <xdr:to>
          <xdr:col>3</xdr:col>
          <xdr:colOff>3209925</xdr:colOff>
          <xdr:row>18</xdr:row>
          <xdr:rowOff>361950</xdr:rowOff>
        </xdr:to>
        <xdr:sp macro="" textlink="">
          <xdr:nvSpPr>
            <xdr:cNvPr id="17421" name="Drop Down 13" hidden="1">
              <a:extLst>
                <a:ext uri="{63B3BB69-23CF-44E3-9099-C40C66FF867C}">
                  <a14:compatExt spid="_x0000_s17421"/>
                </a:ext>
                <a:ext uri="{FF2B5EF4-FFF2-40B4-BE49-F238E27FC236}">
                  <a16:creationId xmlns:a16="http://schemas.microsoft.com/office/drawing/2014/main" id="{00000000-0008-0000-0800-00000D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19</xdr:row>
          <xdr:rowOff>95250</xdr:rowOff>
        </xdr:from>
        <xdr:to>
          <xdr:col>3</xdr:col>
          <xdr:colOff>3209925</xdr:colOff>
          <xdr:row>19</xdr:row>
          <xdr:rowOff>361950</xdr:rowOff>
        </xdr:to>
        <xdr:sp macro="" textlink="">
          <xdr:nvSpPr>
            <xdr:cNvPr id="17422" name="Drop Down 14" hidden="1">
              <a:extLst>
                <a:ext uri="{63B3BB69-23CF-44E3-9099-C40C66FF867C}">
                  <a14:compatExt spid="_x0000_s17422"/>
                </a:ext>
                <a:ext uri="{FF2B5EF4-FFF2-40B4-BE49-F238E27FC236}">
                  <a16:creationId xmlns:a16="http://schemas.microsoft.com/office/drawing/2014/main" id="{00000000-0008-0000-0800-00000E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20</xdr:row>
          <xdr:rowOff>95250</xdr:rowOff>
        </xdr:from>
        <xdr:to>
          <xdr:col>3</xdr:col>
          <xdr:colOff>3209925</xdr:colOff>
          <xdr:row>20</xdr:row>
          <xdr:rowOff>361950</xdr:rowOff>
        </xdr:to>
        <xdr:sp macro="" textlink="">
          <xdr:nvSpPr>
            <xdr:cNvPr id="17423" name="Drop Down 15" hidden="1">
              <a:extLst>
                <a:ext uri="{63B3BB69-23CF-44E3-9099-C40C66FF867C}">
                  <a14:compatExt spid="_x0000_s17423"/>
                </a:ext>
                <a:ext uri="{FF2B5EF4-FFF2-40B4-BE49-F238E27FC236}">
                  <a16:creationId xmlns:a16="http://schemas.microsoft.com/office/drawing/2014/main" id="{00000000-0008-0000-0800-00000F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21</xdr:row>
          <xdr:rowOff>95250</xdr:rowOff>
        </xdr:from>
        <xdr:to>
          <xdr:col>3</xdr:col>
          <xdr:colOff>3209925</xdr:colOff>
          <xdr:row>21</xdr:row>
          <xdr:rowOff>361950</xdr:rowOff>
        </xdr:to>
        <xdr:sp macro="" textlink="">
          <xdr:nvSpPr>
            <xdr:cNvPr id="17424" name="Drop Down 16" hidden="1">
              <a:extLst>
                <a:ext uri="{63B3BB69-23CF-44E3-9099-C40C66FF867C}">
                  <a14:compatExt spid="_x0000_s17424"/>
                </a:ext>
                <a:ext uri="{FF2B5EF4-FFF2-40B4-BE49-F238E27FC236}">
                  <a16:creationId xmlns:a16="http://schemas.microsoft.com/office/drawing/2014/main" id="{00000000-0008-0000-0800-000010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22</xdr:row>
          <xdr:rowOff>95250</xdr:rowOff>
        </xdr:from>
        <xdr:to>
          <xdr:col>3</xdr:col>
          <xdr:colOff>3209925</xdr:colOff>
          <xdr:row>22</xdr:row>
          <xdr:rowOff>361950</xdr:rowOff>
        </xdr:to>
        <xdr:sp macro="" textlink="">
          <xdr:nvSpPr>
            <xdr:cNvPr id="17425" name="Drop Down 17" hidden="1">
              <a:extLst>
                <a:ext uri="{63B3BB69-23CF-44E3-9099-C40C66FF867C}">
                  <a14:compatExt spid="_x0000_s17425"/>
                </a:ext>
                <a:ext uri="{FF2B5EF4-FFF2-40B4-BE49-F238E27FC236}">
                  <a16:creationId xmlns:a16="http://schemas.microsoft.com/office/drawing/2014/main" id="{00000000-0008-0000-0800-000011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23</xdr:row>
          <xdr:rowOff>95250</xdr:rowOff>
        </xdr:from>
        <xdr:to>
          <xdr:col>3</xdr:col>
          <xdr:colOff>3209925</xdr:colOff>
          <xdr:row>23</xdr:row>
          <xdr:rowOff>361950</xdr:rowOff>
        </xdr:to>
        <xdr:sp macro="" textlink="">
          <xdr:nvSpPr>
            <xdr:cNvPr id="17426" name="Drop Down 18" hidden="1">
              <a:extLst>
                <a:ext uri="{63B3BB69-23CF-44E3-9099-C40C66FF867C}">
                  <a14:compatExt spid="_x0000_s17426"/>
                </a:ext>
                <a:ext uri="{FF2B5EF4-FFF2-40B4-BE49-F238E27FC236}">
                  <a16:creationId xmlns:a16="http://schemas.microsoft.com/office/drawing/2014/main" id="{00000000-0008-0000-0800-000012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24</xdr:row>
          <xdr:rowOff>95250</xdr:rowOff>
        </xdr:from>
        <xdr:to>
          <xdr:col>3</xdr:col>
          <xdr:colOff>3209925</xdr:colOff>
          <xdr:row>24</xdr:row>
          <xdr:rowOff>361950</xdr:rowOff>
        </xdr:to>
        <xdr:sp macro="" textlink="">
          <xdr:nvSpPr>
            <xdr:cNvPr id="17427" name="Drop Down 19" hidden="1">
              <a:extLst>
                <a:ext uri="{63B3BB69-23CF-44E3-9099-C40C66FF867C}">
                  <a14:compatExt spid="_x0000_s17427"/>
                </a:ext>
                <a:ext uri="{FF2B5EF4-FFF2-40B4-BE49-F238E27FC236}">
                  <a16:creationId xmlns:a16="http://schemas.microsoft.com/office/drawing/2014/main" id="{00000000-0008-0000-0800-000013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25</xdr:row>
          <xdr:rowOff>95250</xdr:rowOff>
        </xdr:from>
        <xdr:to>
          <xdr:col>3</xdr:col>
          <xdr:colOff>3209925</xdr:colOff>
          <xdr:row>25</xdr:row>
          <xdr:rowOff>361950</xdr:rowOff>
        </xdr:to>
        <xdr:sp macro="" textlink="">
          <xdr:nvSpPr>
            <xdr:cNvPr id="17428" name="Drop Down 20" hidden="1">
              <a:extLst>
                <a:ext uri="{63B3BB69-23CF-44E3-9099-C40C66FF867C}">
                  <a14:compatExt spid="_x0000_s17428"/>
                </a:ext>
                <a:ext uri="{FF2B5EF4-FFF2-40B4-BE49-F238E27FC236}">
                  <a16:creationId xmlns:a16="http://schemas.microsoft.com/office/drawing/2014/main" id="{00000000-0008-0000-0800-000014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209550</xdr:colOff>
          <xdr:row>4</xdr:row>
          <xdr:rowOff>142875</xdr:rowOff>
        </xdr:from>
        <xdr:to>
          <xdr:col>22</xdr:col>
          <xdr:colOff>104775</xdr:colOff>
          <xdr:row>4</xdr:row>
          <xdr:rowOff>371475</xdr:rowOff>
        </xdr:to>
        <xdr:sp macro="" textlink="">
          <xdr:nvSpPr>
            <xdr:cNvPr id="17429" name="Check Box 21" hidden="1">
              <a:extLst>
                <a:ext uri="{63B3BB69-23CF-44E3-9099-C40C66FF867C}">
                  <a14:compatExt spid="_x0000_s17429"/>
                </a:ext>
                <a:ext uri="{FF2B5EF4-FFF2-40B4-BE49-F238E27FC236}">
                  <a16:creationId xmlns:a16="http://schemas.microsoft.com/office/drawing/2014/main" id="{00000000-0008-0000-0800-00001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200025</xdr:colOff>
          <xdr:row>5</xdr:row>
          <xdr:rowOff>152400</xdr:rowOff>
        </xdr:from>
        <xdr:to>
          <xdr:col>22</xdr:col>
          <xdr:colOff>85725</xdr:colOff>
          <xdr:row>5</xdr:row>
          <xdr:rowOff>371475</xdr:rowOff>
        </xdr:to>
        <xdr:sp macro="" textlink="">
          <xdr:nvSpPr>
            <xdr:cNvPr id="17430" name="Check Box 22" hidden="1">
              <a:extLst>
                <a:ext uri="{63B3BB69-23CF-44E3-9099-C40C66FF867C}">
                  <a14:compatExt spid="_x0000_s17430"/>
                </a:ext>
                <a:ext uri="{FF2B5EF4-FFF2-40B4-BE49-F238E27FC236}">
                  <a16:creationId xmlns:a16="http://schemas.microsoft.com/office/drawing/2014/main" id="{00000000-0008-0000-0800-00001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200025</xdr:colOff>
          <xdr:row>6</xdr:row>
          <xdr:rowOff>123825</xdr:rowOff>
        </xdr:from>
        <xdr:to>
          <xdr:col>22</xdr:col>
          <xdr:colOff>85725</xdr:colOff>
          <xdr:row>6</xdr:row>
          <xdr:rowOff>342900</xdr:rowOff>
        </xdr:to>
        <xdr:sp macro="" textlink="">
          <xdr:nvSpPr>
            <xdr:cNvPr id="17431" name="Check Box 23" hidden="1">
              <a:extLst>
                <a:ext uri="{63B3BB69-23CF-44E3-9099-C40C66FF867C}">
                  <a14:compatExt spid="_x0000_s17431"/>
                </a:ext>
                <a:ext uri="{FF2B5EF4-FFF2-40B4-BE49-F238E27FC236}">
                  <a16:creationId xmlns:a16="http://schemas.microsoft.com/office/drawing/2014/main" id="{00000000-0008-0000-0800-00001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7</xdr:row>
          <xdr:rowOff>123825</xdr:rowOff>
        </xdr:from>
        <xdr:to>
          <xdr:col>22</xdr:col>
          <xdr:colOff>57150</xdr:colOff>
          <xdr:row>7</xdr:row>
          <xdr:rowOff>342900</xdr:rowOff>
        </xdr:to>
        <xdr:sp macro="" textlink="">
          <xdr:nvSpPr>
            <xdr:cNvPr id="17432" name="Check Box 24" hidden="1">
              <a:extLst>
                <a:ext uri="{63B3BB69-23CF-44E3-9099-C40C66FF867C}">
                  <a14:compatExt spid="_x0000_s17432"/>
                </a:ext>
                <a:ext uri="{FF2B5EF4-FFF2-40B4-BE49-F238E27FC236}">
                  <a16:creationId xmlns:a16="http://schemas.microsoft.com/office/drawing/2014/main" id="{00000000-0008-0000-0800-00001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8</xdr:row>
          <xdr:rowOff>85725</xdr:rowOff>
        </xdr:from>
        <xdr:to>
          <xdr:col>22</xdr:col>
          <xdr:colOff>57150</xdr:colOff>
          <xdr:row>8</xdr:row>
          <xdr:rowOff>314325</xdr:rowOff>
        </xdr:to>
        <xdr:sp macro="" textlink="">
          <xdr:nvSpPr>
            <xdr:cNvPr id="17433" name="Check Box 25" hidden="1">
              <a:extLst>
                <a:ext uri="{63B3BB69-23CF-44E3-9099-C40C66FF867C}">
                  <a14:compatExt spid="_x0000_s17433"/>
                </a:ext>
                <a:ext uri="{FF2B5EF4-FFF2-40B4-BE49-F238E27FC236}">
                  <a16:creationId xmlns:a16="http://schemas.microsoft.com/office/drawing/2014/main" id="{00000000-0008-0000-0800-00001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161925</xdr:colOff>
          <xdr:row>12</xdr:row>
          <xdr:rowOff>114300</xdr:rowOff>
        </xdr:from>
        <xdr:to>
          <xdr:col>22</xdr:col>
          <xdr:colOff>371475</xdr:colOff>
          <xdr:row>12</xdr:row>
          <xdr:rowOff>390525</xdr:rowOff>
        </xdr:to>
        <xdr:sp macro="" textlink="">
          <xdr:nvSpPr>
            <xdr:cNvPr id="17434" name="Drop Down 26" hidden="1">
              <a:extLst>
                <a:ext uri="{63B3BB69-23CF-44E3-9099-C40C66FF867C}">
                  <a14:compatExt spid="_x0000_s17434"/>
                </a:ext>
                <a:ext uri="{FF2B5EF4-FFF2-40B4-BE49-F238E27FC236}">
                  <a16:creationId xmlns:a16="http://schemas.microsoft.com/office/drawing/2014/main" id="{00000000-0008-0000-0800-00001A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161925</xdr:colOff>
          <xdr:row>13</xdr:row>
          <xdr:rowOff>95250</xdr:rowOff>
        </xdr:from>
        <xdr:to>
          <xdr:col>22</xdr:col>
          <xdr:colOff>371475</xdr:colOff>
          <xdr:row>13</xdr:row>
          <xdr:rowOff>371475</xdr:rowOff>
        </xdr:to>
        <xdr:sp macro="" textlink="">
          <xdr:nvSpPr>
            <xdr:cNvPr id="17435" name="Drop Down 27" hidden="1">
              <a:extLst>
                <a:ext uri="{63B3BB69-23CF-44E3-9099-C40C66FF867C}">
                  <a14:compatExt spid="_x0000_s17435"/>
                </a:ext>
                <a:ext uri="{FF2B5EF4-FFF2-40B4-BE49-F238E27FC236}">
                  <a16:creationId xmlns:a16="http://schemas.microsoft.com/office/drawing/2014/main" id="{00000000-0008-0000-0800-00001B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14</xdr:row>
          <xdr:rowOff>76200</xdr:rowOff>
        </xdr:from>
        <xdr:to>
          <xdr:col>22</xdr:col>
          <xdr:colOff>352425</xdr:colOff>
          <xdr:row>14</xdr:row>
          <xdr:rowOff>352425</xdr:rowOff>
        </xdr:to>
        <xdr:sp macro="" textlink="">
          <xdr:nvSpPr>
            <xdr:cNvPr id="17436" name="Drop Down 28" hidden="1">
              <a:extLst>
                <a:ext uri="{63B3BB69-23CF-44E3-9099-C40C66FF867C}">
                  <a14:compatExt spid="_x0000_s17436"/>
                </a:ext>
                <a:ext uri="{FF2B5EF4-FFF2-40B4-BE49-F238E27FC236}">
                  <a16:creationId xmlns:a16="http://schemas.microsoft.com/office/drawing/2014/main" id="{00000000-0008-0000-0800-00001C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15</xdr:row>
          <xdr:rowOff>85725</xdr:rowOff>
        </xdr:from>
        <xdr:to>
          <xdr:col>22</xdr:col>
          <xdr:colOff>352425</xdr:colOff>
          <xdr:row>15</xdr:row>
          <xdr:rowOff>361950</xdr:rowOff>
        </xdr:to>
        <xdr:sp macro="" textlink="">
          <xdr:nvSpPr>
            <xdr:cNvPr id="17437" name="Drop Down 29" hidden="1">
              <a:extLst>
                <a:ext uri="{63B3BB69-23CF-44E3-9099-C40C66FF867C}">
                  <a14:compatExt spid="_x0000_s17437"/>
                </a:ext>
                <a:ext uri="{FF2B5EF4-FFF2-40B4-BE49-F238E27FC236}">
                  <a16:creationId xmlns:a16="http://schemas.microsoft.com/office/drawing/2014/main" id="{00000000-0008-0000-0800-00001D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16</xdr:row>
          <xdr:rowOff>57150</xdr:rowOff>
        </xdr:from>
        <xdr:to>
          <xdr:col>22</xdr:col>
          <xdr:colOff>352425</xdr:colOff>
          <xdr:row>16</xdr:row>
          <xdr:rowOff>333375</xdr:rowOff>
        </xdr:to>
        <xdr:sp macro="" textlink="">
          <xdr:nvSpPr>
            <xdr:cNvPr id="17438" name="Drop Down 30" hidden="1">
              <a:extLst>
                <a:ext uri="{63B3BB69-23CF-44E3-9099-C40C66FF867C}">
                  <a14:compatExt spid="_x0000_s17438"/>
                </a:ext>
                <a:ext uri="{FF2B5EF4-FFF2-40B4-BE49-F238E27FC236}">
                  <a16:creationId xmlns:a16="http://schemas.microsoft.com/office/drawing/2014/main" id="{00000000-0008-0000-0800-00001E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xdr:row>
          <xdr:rowOff>95250</xdr:rowOff>
        </xdr:from>
        <xdr:to>
          <xdr:col>3</xdr:col>
          <xdr:colOff>3209925</xdr:colOff>
          <xdr:row>6</xdr:row>
          <xdr:rowOff>361950</xdr:rowOff>
        </xdr:to>
        <xdr:sp macro="" textlink="">
          <xdr:nvSpPr>
            <xdr:cNvPr id="17559" name="Drop Down 151" hidden="1">
              <a:extLst>
                <a:ext uri="{63B3BB69-23CF-44E3-9099-C40C66FF867C}">
                  <a14:compatExt spid="_x0000_s17559"/>
                </a:ext>
                <a:ext uri="{FF2B5EF4-FFF2-40B4-BE49-F238E27FC236}">
                  <a16:creationId xmlns:a16="http://schemas.microsoft.com/office/drawing/2014/main" id="{00000000-0008-0000-0800-000097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xdr:row>
          <xdr:rowOff>95250</xdr:rowOff>
        </xdr:from>
        <xdr:to>
          <xdr:col>3</xdr:col>
          <xdr:colOff>3209925</xdr:colOff>
          <xdr:row>7</xdr:row>
          <xdr:rowOff>361950</xdr:rowOff>
        </xdr:to>
        <xdr:sp macro="" textlink="">
          <xdr:nvSpPr>
            <xdr:cNvPr id="17560" name="Drop Down 152" hidden="1">
              <a:extLst>
                <a:ext uri="{63B3BB69-23CF-44E3-9099-C40C66FF867C}">
                  <a14:compatExt spid="_x0000_s17560"/>
                </a:ext>
                <a:ext uri="{FF2B5EF4-FFF2-40B4-BE49-F238E27FC236}">
                  <a16:creationId xmlns:a16="http://schemas.microsoft.com/office/drawing/2014/main" id="{00000000-0008-0000-0800-000098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xdr:row>
          <xdr:rowOff>95250</xdr:rowOff>
        </xdr:from>
        <xdr:to>
          <xdr:col>3</xdr:col>
          <xdr:colOff>3209925</xdr:colOff>
          <xdr:row>8</xdr:row>
          <xdr:rowOff>361950</xdr:rowOff>
        </xdr:to>
        <xdr:sp macro="" textlink="">
          <xdr:nvSpPr>
            <xdr:cNvPr id="17561" name="Drop Down 153" hidden="1">
              <a:extLst>
                <a:ext uri="{63B3BB69-23CF-44E3-9099-C40C66FF867C}">
                  <a14:compatExt spid="_x0000_s17561"/>
                </a:ext>
                <a:ext uri="{FF2B5EF4-FFF2-40B4-BE49-F238E27FC236}">
                  <a16:creationId xmlns:a16="http://schemas.microsoft.com/office/drawing/2014/main" id="{00000000-0008-0000-0800-000099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xdr:row>
          <xdr:rowOff>95250</xdr:rowOff>
        </xdr:from>
        <xdr:to>
          <xdr:col>3</xdr:col>
          <xdr:colOff>3209925</xdr:colOff>
          <xdr:row>9</xdr:row>
          <xdr:rowOff>361950</xdr:rowOff>
        </xdr:to>
        <xdr:sp macro="" textlink="">
          <xdr:nvSpPr>
            <xdr:cNvPr id="17562" name="Drop Down 154" hidden="1">
              <a:extLst>
                <a:ext uri="{63B3BB69-23CF-44E3-9099-C40C66FF867C}">
                  <a14:compatExt spid="_x0000_s17562"/>
                </a:ext>
                <a:ext uri="{FF2B5EF4-FFF2-40B4-BE49-F238E27FC236}">
                  <a16:creationId xmlns:a16="http://schemas.microsoft.com/office/drawing/2014/main" id="{00000000-0008-0000-0800-00009A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xdr:row>
          <xdr:rowOff>95250</xdr:rowOff>
        </xdr:from>
        <xdr:to>
          <xdr:col>3</xdr:col>
          <xdr:colOff>3209925</xdr:colOff>
          <xdr:row>10</xdr:row>
          <xdr:rowOff>361950</xdr:rowOff>
        </xdr:to>
        <xdr:sp macro="" textlink="">
          <xdr:nvSpPr>
            <xdr:cNvPr id="17563" name="Drop Down 155" hidden="1">
              <a:extLst>
                <a:ext uri="{63B3BB69-23CF-44E3-9099-C40C66FF867C}">
                  <a14:compatExt spid="_x0000_s17563"/>
                </a:ext>
                <a:ext uri="{FF2B5EF4-FFF2-40B4-BE49-F238E27FC236}">
                  <a16:creationId xmlns:a16="http://schemas.microsoft.com/office/drawing/2014/main" id="{00000000-0008-0000-0800-00009B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xdr:row>
          <xdr:rowOff>95250</xdr:rowOff>
        </xdr:from>
        <xdr:to>
          <xdr:col>3</xdr:col>
          <xdr:colOff>3209925</xdr:colOff>
          <xdr:row>11</xdr:row>
          <xdr:rowOff>361950</xdr:rowOff>
        </xdr:to>
        <xdr:sp macro="" textlink="">
          <xdr:nvSpPr>
            <xdr:cNvPr id="17564" name="Drop Down 156" hidden="1">
              <a:extLst>
                <a:ext uri="{63B3BB69-23CF-44E3-9099-C40C66FF867C}">
                  <a14:compatExt spid="_x0000_s17564"/>
                </a:ext>
                <a:ext uri="{FF2B5EF4-FFF2-40B4-BE49-F238E27FC236}">
                  <a16:creationId xmlns:a16="http://schemas.microsoft.com/office/drawing/2014/main" id="{00000000-0008-0000-0800-00009C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12</xdr:row>
          <xdr:rowOff>95250</xdr:rowOff>
        </xdr:from>
        <xdr:to>
          <xdr:col>3</xdr:col>
          <xdr:colOff>3209925</xdr:colOff>
          <xdr:row>12</xdr:row>
          <xdr:rowOff>361950</xdr:rowOff>
        </xdr:to>
        <xdr:sp macro="" textlink="">
          <xdr:nvSpPr>
            <xdr:cNvPr id="17565" name="Drop Down 157" hidden="1">
              <a:extLst>
                <a:ext uri="{63B3BB69-23CF-44E3-9099-C40C66FF867C}">
                  <a14:compatExt spid="_x0000_s17565"/>
                </a:ext>
                <a:ext uri="{FF2B5EF4-FFF2-40B4-BE49-F238E27FC236}">
                  <a16:creationId xmlns:a16="http://schemas.microsoft.com/office/drawing/2014/main" id="{00000000-0008-0000-0800-00009D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13</xdr:row>
          <xdr:rowOff>95250</xdr:rowOff>
        </xdr:from>
        <xdr:to>
          <xdr:col>3</xdr:col>
          <xdr:colOff>3209925</xdr:colOff>
          <xdr:row>13</xdr:row>
          <xdr:rowOff>361950</xdr:rowOff>
        </xdr:to>
        <xdr:sp macro="" textlink="">
          <xdr:nvSpPr>
            <xdr:cNvPr id="17566" name="Drop Down 158" hidden="1">
              <a:extLst>
                <a:ext uri="{63B3BB69-23CF-44E3-9099-C40C66FF867C}">
                  <a14:compatExt spid="_x0000_s17566"/>
                </a:ext>
                <a:ext uri="{FF2B5EF4-FFF2-40B4-BE49-F238E27FC236}">
                  <a16:creationId xmlns:a16="http://schemas.microsoft.com/office/drawing/2014/main" id="{00000000-0008-0000-0800-00009E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14</xdr:row>
          <xdr:rowOff>95250</xdr:rowOff>
        </xdr:from>
        <xdr:to>
          <xdr:col>3</xdr:col>
          <xdr:colOff>3209925</xdr:colOff>
          <xdr:row>14</xdr:row>
          <xdr:rowOff>361950</xdr:rowOff>
        </xdr:to>
        <xdr:sp macro="" textlink="">
          <xdr:nvSpPr>
            <xdr:cNvPr id="17567" name="Drop Down 159" hidden="1">
              <a:extLst>
                <a:ext uri="{63B3BB69-23CF-44E3-9099-C40C66FF867C}">
                  <a14:compatExt spid="_x0000_s17567"/>
                </a:ext>
                <a:ext uri="{FF2B5EF4-FFF2-40B4-BE49-F238E27FC236}">
                  <a16:creationId xmlns:a16="http://schemas.microsoft.com/office/drawing/2014/main" id="{00000000-0008-0000-0800-00009F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15</xdr:row>
          <xdr:rowOff>95250</xdr:rowOff>
        </xdr:from>
        <xdr:to>
          <xdr:col>3</xdr:col>
          <xdr:colOff>3209925</xdr:colOff>
          <xdr:row>15</xdr:row>
          <xdr:rowOff>361950</xdr:rowOff>
        </xdr:to>
        <xdr:sp macro="" textlink="">
          <xdr:nvSpPr>
            <xdr:cNvPr id="17568" name="Drop Down 160" hidden="1">
              <a:extLst>
                <a:ext uri="{63B3BB69-23CF-44E3-9099-C40C66FF867C}">
                  <a14:compatExt spid="_x0000_s17568"/>
                </a:ext>
                <a:ext uri="{FF2B5EF4-FFF2-40B4-BE49-F238E27FC236}">
                  <a16:creationId xmlns:a16="http://schemas.microsoft.com/office/drawing/2014/main" id="{00000000-0008-0000-0800-0000A0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16</xdr:row>
          <xdr:rowOff>95250</xdr:rowOff>
        </xdr:from>
        <xdr:to>
          <xdr:col>3</xdr:col>
          <xdr:colOff>3209925</xdr:colOff>
          <xdr:row>16</xdr:row>
          <xdr:rowOff>361950</xdr:rowOff>
        </xdr:to>
        <xdr:sp macro="" textlink="">
          <xdr:nvSpPr>
            <xdr:cNvPr id="17569" name="Drop Down 161" hidden="1">
              <a:extLst>
                <a:ext uri="{63B3BB69-23CF-44E3-9099-C40C66FF867C}">
                  <a14:compatExt spid="_x0000_s17569"/>
                </a:ext>
                <a:ext uri="{FF2B5EF4-FFF2-40B4-BE49-F238E27FC236}">
                  <a16:creationId xmlns:a16="http://schemas.microsoft.com/office/drawing/2014/main" id="{00000000-0008-0000-0800-0000A1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17</xdr:row>
          <xdr:rowOff>95250</xdr:rowOff>
        </xdr:from>
        <xdr:to>
          <xdr:col>3</xdr:col>
          <xdr:colOff>3209925</xdr:colOff>
          <xdr:row>17</xdr:row>
          <xdr:rowOff>361950</xdr:rowOff>
        </xdr:to>
        <xdr:sp macro="" textlink="">
          <xdr:nvSpPr>
            <xdr:cNvPr id="17570" name="Drop Down 162" hidden="1">
              <a:extLst>
                <a:ext uri="{63B3BB69-23CF-44E3-9099-C40C66FF867C}">
                  <a14:compatExt spid="_x0000_s17570"/>
                </a:ext>
                <a:ext uri="{FF2B5EF4-FFF2-40B4-BE49-F238E27FC236}">
                  <a16:creationId xmlns:a16="http://schemas.microsoft.com/office/drawing/2014/main" id="{00000000-0008-0000-0800-0000A2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18</xdr:row>
          <xdr:rowOff>95250</xdr:rowOff>
        </xdr:from>
        <xdr:to>
          <xdr:col>3</xdr:col>
          <xdr:colOff>3209925</xdr:colOff>
          <xdr:row>18</xdr:row>
          <xdr:rowOff>361950</xdr:rowOff>
        </xdr:to>
        <xdr:sp macro="" textlink="">
          <xdr:nvSpPr>
            <xdr:cNvPr id="17571" name="Drop Down 163" hidden="1">
              <a:extLst>
                <a:ext uri="{63B3BB69-23CF-44E3-9099-C40C66FF867C}">
                  <a14:compatExt spid="_x0000_s17571"/>
                </a:ext>
                <a:ext uri="{FF2B5EF4-FFF2-40B4-BE49-F238E27FC236}">
                  <a16:creationId xmlns:a16="http://schemas.microsoft.com/office/drawing/2014/main" id="{00000000-0008-0000-0800-0000A3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19</xdr:row>
          <xdr:rowOff>95250</xdr:rowOff>
        </xdr:from>
        <xdr:to>
          <xdr:col>3</xdr:col>
          <xdr:colOff>3209925</xdr:colOff>
          <xdr:row>19</xdr:row>
          <xdr:rowOff>361950</xdr:rowOff>
        </xdr:to>
        <xdr:sp macro="" textlink="">
          <xdr:nvSpPr>
            <xdr:cNvPr id="17572" name="Drop Down 164" hidden="1">
              <a:extLst>
                <a:ext uri="{63B3BB69-23CF-44E3-9099-C40C66FF867C}">
                  <a14:compatExt spid="_x0000_s17572"/>
                </a:ext>
                <a:ext uri="{FF2B5EF4-FFF2-40B4-BE49-F238E27FC236}">
                  <a16:creationId xmlns:a16="http://schemas.microsoft.com/office/drawing/2014/main" id="{00000000-0008-0000-0800-0000A4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20</xdr:row>
          <xdr:rowOff>95250</xdr:rowOff>
        </xdr:from>
        <xdr:to>
          <xdr:col>3</xdr:col>
          <xdr:colOff>3209925</xdr:colOff>
          <xdr:row>20</xdr:row>
          <xdr:rowOff>361950</xdr:rowOff>
        </xdr:to>
        <xdr:sp macro="" textlink="">
          <xdr:nvSpPr>
            <xdr:cNvPr id="17573" name="Drop Down 165" hidden="1">
              <a:extLst>
                <a:ext uri="{63B3BB69-23CF-44E3-9099-C40C66FF867C}">
                  <a14:compatExt spid="_x0000_s17573"/>
                </a:ext>
                <a:ext uri="{FF2B5EF4-FFF2-40B4-BE49-F238E27FC236}">
                  <a16:creationId xmlns:a16="http://schemas.microsoft.com/office/drawing/2014/main" id="{00000000-0008-0000-0800-0000A5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21</xdr:row>
          <xdr:rowOff>95250</xdr:rowOff>
        </xdr:from>
        <xdr:to>
          <xdr:col>3</xdr:col>
          <xdr:colOff>3209925</xdr:colOff>
          <xdr:row>21</xdr:row>
          <xdr:rowOff>361950</xdr:rowOff>
        </xdr:to>
        <xdr:sp macro="" textlink="">
          <xdr:nvSpPr>
            <xdr:cNvPr id="17574" name="Drop Down 166" hidden="1">
              <a:extLst>
                <a:ext uri="{63B3BB69-23CF-44E3-9099-C40C66FF867C}">
                  <a14:compatExt spid="_x0000_s17574"/>
                </a:ext>
                <a:ext uri="{FF2B5EF4-FFF2-40B4-BE49-F238E27FC236}">
                  <a16:creationId xmlns:a16="http://schemas.microsoft.com/office/drawing/2014/main" id="{00000000-0008-0000-0800-0000A6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22</xdr:row>
          <xdr:rowOff>95250</xdr:rowOff>
        </xdr:from>
        <xdr:to>
          <xdr:col>3</xdr:col>
          <xdr:colOff>3209925</xdr:colOff>
          <xdr:row>22</xdr:row>
          <xdr:rowOff>361950</xdr:rowOff>
        </xdr:to>
        <xdr:sp macro="" textlink="">
          <xdr:nvSpPr>
            <xdr:cNvPr id="17575" name="Drop Down 167" hidden="1">
              <a:extLst>
                <a:ext uri="{63B3BB69-23CF-44E3-9099-C40C66FF867C}">
                  <a14:compatExt spid="_x0000_s17575"/>
                </a:ext>
                <a:ext uri="{FF2B5EF4-FFF2-40B4-BE49-F238E27FC236}">
                  <a16:creationId xmlns:a16="http://schemas.microsoft.com/office/drawing/2014/main" id="{00000000-0008-0000-0800-0000A7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23</xdr:row>
          <xdr:rowOff>95250</xdr:rowOff>
        </xdr:from>
        <xdr:to>
          <xdr:col>3</xdr:col>
          <xdr:colOff>3209925</xdr:colOff>
          <xdr:row>23</xdr:row>
          <xdr:rowOff>361950</xdr:rowOff>
        </xdr:to>
        <xdr:sp macro="" textlink="">
          <xdr:nvSpPr>
            <xdr:cNvPr id="17576" name="Drop Down 168" hidden="1">
              <a:extLst>
                <a:ext uri="{63B3BB69-23CF-44E3-9099-C40C66FF867C}">
                  <a14:compatExt spid="_x0000_s17576"/>
                </a:ext>
                <a:ext uri="{FF2B5EF4-FFF2-40B4-BE49-F238E27FC236}">
                  <a16:creationId xmlns:a16="http://schemas.microsoft.com/office/drawing/2014/main" id="{00000000-0008-0000-0800-0000A8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24</xdr:row>
          <xdr:rowOff>95250</xdr:rowOff>
        </xdr:from>
        <xdr:to>
          <xdr:col>3</xdr:col>
          <xdr:colOff>3209925</xdr:colOff>
          <xdr:row>24</xdr:row>
          <xdr:rowOff>361950</xdr:rowOff>
        </xdr:to>
        <xdr:sp macro="" textlink="">
          <xdr:nvSpPr>
            <xdr:cNvPr id="17577" name="Drop Down 169" hidden="1">
              <a:extLst>
                <a:ext uri="{63B3BB69-23CF-44E3-9099-C40C66FF867C}">
                  <a14:compatExt spid="_x0000_s17577"/>
                </a:ext>
                <a:ext uri="{FF2B5EF4-FFF2-40B4-BE49-F238E27FC236}">
                  <a16:creationId xmlns:a16="http://schemas.microsoft.com/office/drawing/2014/main" id="{00000000-0008-0000-0800-0000A9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25</xdr:row>
          <xdr:rowOff>95250</xdr:rowOff>
        </xdr:from>
        <xdr:to>
          <xdr:col>3</xdr:col>
          <xdr:colOff>3209925</xdr:colOff>
          <xdr:row>25</xdr:row>
          <xdr:rowOff>361950</xdr:rowOff>
        </xdr:to>
        <xdr:sp macro="" textlink="">
          <xdr:nvSpPr>
            <xdr:cNvPr id="17578" name="Drop Down 170" hidden="1">
              <a:extLst>
                <a:ext uri="{63B3BB69-23CF-44E3-9099-C40C66FF867C}">
                  <a14:compatExt spid="_x0000_s17578"/>
                </a:ext>
                <a:ext uri="{FF2B5EF4-FFF2-40B4-BE49-F238E27FC236}">
                  <a16:creationId xmlns:a16="http://schemas.microsoft.com/office/drawing/2014/main" id="{00000000-0008-0000-0800-0000AA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209550</xdr:colOff>
          <xdr:row>4</xdr:row>
          <xdr:rowOff>142875</xdr:rowOff>
        </xdr:from>
        <xdr:to>
          <xdr:col>22</xdr:col>
          <xdr:colOff>104775</xdr:colOff>
          <xdr:row>4</xdr:row>
          <xdr:rowOff>371475</xdr:rowOff>
        </xdr:to>
        <xdr:sp macro="" textlink="">
          <xdr:nvSpPr>
            <xdr:cNvPr id="17579" name="Check Box 171" hidden="1">
              <a:extLst>
                <a:ext uri="{63B3BB69-23CF-44E3-9099-C40C66FF867C}">
                  <a14:compatExt spid="_x0000_s17579"/>
                </a:ext>
                <a:ext uri="{FF2B5EF4-FFF2-40B4-BE49-F238E27FC236}">
                  <a16:creationId xmlns:a16="http://schemas.microsoft.com/office/drawing/2014/main" id="{00000000-0008-0000-0800-0000A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200025</xdr:colOff>
          <xdr:row>5</xdr:row>
          <xdr:rowOff>152400</xdr:rowOff>
        </xdr:from>
        <xdr:to>
          <xdr:col>22</xdr:col>
          <xdr:colOff>85725</xdr:colOff>
          <xdr:row>5</xdr:row>
          <xdr:rowOff>371475</xdr:rowOff>
        </xdr:to>
        <xdr:sp macro="" textlink="">
          <xdr:nvSpPr>
            <xdr:cNvPr id="17580" name="Check Box 172" hidden="1">
              <a:extLst>
                <a:ext uri="{63B3BB69-23CF-44E3-9099-C40C66FF867C}">
                  <a14:compatExt spid="_x0000_s17580"/>
                </a:ext>
                <a:ext uri="{FF2B5EF4-FFF2-40B4-BE49-F238E27FC236}">
                  <a16:creationId xmlns:a16="http://schemas.microsoft.com/office/drawing/2014/main" id="{00000000-0008-0000-0800-0000A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200025</xdr:colOff>
          <xdr:row>6</xdr:row>
          <xdr:rowOff>123825</xdr:rowOff>
        </xdr:from>
        <xdr:to>
          <xdr:col>22</xdr:col>
          <xdr:colOff>85725</xdr:colOff>
          <xdr:row>6</xdr:row>
          <xdr:rowOff>342900</xdr:rowOff>
        </xdr:to>
        <xdr:sp macro="" textlink="">
          <xdr:nvSpPr>
            <xdr:cNvPr id="17581" name="Check Box 173" hidden="1">
              <a:extLst>
                <a:ext uri="{63B3BB69-23CF-44E3-9099-C40C66FF867C}">
                  <a14:compatExt spid="_x0000_s17581"/>
                </a:ext>
                <a:ext uri="{FF2B5EF4-FFF2-40B4-BE49-F238E27FC236}">
                  <a16:creationId xmlns:a16="http://schemas.microsoft.com/office/drawing/2014/main" id="{00000000-0008-0000-0800-0000A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7</xdr:row>
          <xdr:rowOff>123825</xdr:rowOff>
        </xdr:from>
        <xdr:to>
          <xdr:col>22</xdr:col>
          <xdr:colOff>57150</xdr:colOff>
          <xdr:row>7</xdr:row>
          <xdr:rowOff>342900</xdr:rowOff>
        </xdr:to>
        <xdr:sp macro="" textlink="">
          <xdr:nvSpPr>
            <xdr:cNvPr id="17582" name="Check Box 174" hidden="1">
              <a:extLst>
                <a:ext uri="{63B3BB69-23CF-44E3-9099-C40C66FF867C}">
                  <a14:compatExt spid="_x0000_s17582"/>
                </a:ext>
                <a:ext uri="{FF2B5EF4-FFF2-40B4-BE49-F238E27FC236}">
                  <a16:creationId xmlns:a16="http://schemas.microsoft.com/office/drawing/2014/main" id="{00000000-0008-0000-0800-0000A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8</xdr:row>
          <xdr:rowOff>85725</xdr:rowOff>
        </xdr:from>
        <xdr:to>
          <xdr:col>22</xdr:col>
          <xdr:colOff>57150</xdr:colOff>
          <xdr:row>8</xdr:row>
          <xdr:rowOff>314325</xdr:rowOff>
        </xdr:to>
        <xdr:sp macro="" textlink="">
          <xdr:nvSpPr>
            <xdr:cNvPr id="17583" name="Check Box 175" hidden="1">
              <a:extLst>
                <a:ext uri="{63B3BB69-23CF-44E3-9099-C40C66FF867C}">
                  <a14:compatExt spid="_x0000_s17583"/>
                </a:ext>
                <a:ext uri="{FF2B5EF4-FFF2-40B4-BE49-F238E27FC236}">
                  <a16:creationId xmlns:a16="http://schemas.microsoft.com/office/drawing/2014/main" id="{00000000-0008-0000-0800-0000A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161925</xdr:colOff>
          <xdr:row>12</xdr:row>
          <xdr:rowOff>114300</xdr:rowOff>
        </xdr:from>
        <xdr:to>
          <xdr:col>22</xdr:col>
          <xdr:colOff>371475</xdr:colOff>
          <xdr:row>12</xdr:row>
          <xdr:rowOff>390525</xdr:rowOff>
        </xdr:to>
        <xdr:sp macro="" textlink="">
          <xdr:nvSpPr>
            <xdr:cNvPr id="17584" name="Drop Down 176" hidden="1">
              <a:extLst>
                <a:ext uri="{63B3BB69-23CF-44E3-9099-C40C66FF867C}">
                  <a14:compatExt spid="_x0000_s17584"/>
                </a:ext>
                <a:ext uri="{FF2B5EF4-FFF2-40B4-BE49-F238E27FC236}">
                  <a16:creationId xmlns:a16="http://schemas.microsoft.com/office/drawing/2014/main" id="{00000000-0008-0000-0800-0000B0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161925</xdr:colOff>
          <xdr:row>13</xdr:row>
          <xdr:rowOff>95250</xdr:rowOff>
        </xdr:from>
        <xdr:to>
          <xdr:col>22</xdr:col>
          <xdr:colOff>371475</xdr:colOff>
          <xdr:row>13</xdr:row>
          <xdr:rowOff>371475</xdr:rowOff>
        </xdr:to>
        <xdr:sp macro="" textlink="">
          <xdr:nvSpPr>
            <xdr:cNvPr id="17585" name="Drop Down 177" hidden="1">
              <a:extLst>
                <a:ext uri="{63B3BB69-23CF-44E3-9099-C40C66FF867C}">
                  <a14:compatExt spid="_x0000_s17585"/>
                </a:ext>
                <a:ext uri="{FF2B5EF4-FFF2-40B4-BE49-F238E27FC236}">
                  <a16:creationId xmlns:a16="http://schemas.microsoft.com/office/drawing/2014/main" id="{00000000-0008-0000-0800-0000B1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14</xdr:row>
          <xdr:rowOff>76200</xdr:rowOff>
        </xdr:from>
        <xdr:to>
          <xdr:col>22</xdr:col>
          <xdr:colOff>352425</xdr:colOff>
          <xdr:row>14</xdr:row>
          <xdr:rowOff>352425</xdr:rowOff>
        </xdr:to>
        <xdr:sp macro="" textlink="">
          <xdr:nvSpPr>
            <xdr:cNvPr id="17586" name="Drop Down 178" hidden="1">
              <a:extLst>
                <a:ext uri="{63B3BB69-23CF-44E3-9099-C40C66FF867C}">
                  <a14:compatExt spid="_x0000_s17586"/>
                </a:ext>
                <a:ext uri="{FF2B5EF4-FFF2-40B4-BE49-F238E27FC236}">
                  <a16:creationId xmlns:a16="http://schemas.microsoft.com/office/drawing/2014/main" id="{00000000-0008-0000-0800-0000B2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15</xdr:row>
          <xdr:rowOff>85725</xdr:rowOff>
        </xdr:from>
        <xdr:to>
          <xdr:col>22</xdr:col>
          <xdr:colOff>352425</xdr:colOff>
          <xdr:row>15</xdr:row>
          <xdr:rowOff>361950</xdr:rowOff>
        </xdr:to>
        <xdr:sp macro="" textlink="">
          <xdr:nvSpPr>
            <xdr:cNvPr id="17587" name="Drop Down 179" hidden="1">
              <a:extLst>
                <a:ext uri="{63B3BB69-23CF-44E3-9099-C40C66FF867C}">
                  <a14:compatExt spid="_x0000_s17587"/>
                </a:ext>
                <a:ext uri="{FF2B5EF4-FFF2-40B4-BE49-F238E27FC236}">
                  <a16:creationId xmlns:a16="http://schemas.microsoft.com/office/drawing/2014/main" id="{00000000-0008-0000-0800-0000B3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133350</xdr:colOff>
          <xdr:row>16</xdr:row>
          <xdr:rowOff>66675</xdr:rowOff>
        </xdr:from>
        <xdr:to>
          <xdr:col>22</xdr:col>
          <xdr:colOff>352425</xdr:colOff>
          <xdr:row>16</xdr:row>
          <xdr:rowOff>342900</xdr:rowOff>
        </xdr:to>
        <xdr:sp macro="" textlink="">
          <xdr:nvSpPr>
            <xdr:cNvPr id="17588" name="Drop Down 180" hidden="1">
              <a:extLst>
                <a:ext uri="{63B3BB69-23CF-44E3-9099-C40C66FF867C}">
                  <a14:compatExt spid="_x0000_s17588"/>
                </a:ext>
                <a:ext uri="{FF2B5EF4-FFF2-40B4-BE49-F238E27FC236}">
                  <a16:creationId xmlns:a16="http://schemas.microsoft.com/office/drawing/2014/main" id="{00000000-0008-0000-0800-0000B4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xdr:row>
          <xdr:rowOff>95250</xdr:rowOff>
        </xdr:from>
        <xdr:to>
          <xdr:col>3</xdr:col>
          <xdr:colOff>3209925</xdr:colOff>
          <xdr:row>6</xdr:row>
          <xdr:rowOff>361950</xdr:rowOff>
        </xdr:to>
        <xdr:sp macro="" textlink="">
          <xdr:nvSpPr>
            <xdr:cNvPr id="17589" name="Drop Down 181" hidden="1">
              <a:extLst>
                <a:ext uri="{63B3BB69-23CF-44E3-9099-C40C66FF867C}">
                  <a14:compatExt spid="_x0000_s17589"/>
                </a:ext>
                <a:ext uri="{FF2B5EF4-FFF2-40B4-BE49-F238E27FC236}">
                  <a16:creationId xmlns:a16="http://schemas.microsoft.com/office/drawing/2014/main" id="{00000000-0008-0000-0800-0000B5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xdr:row>
          <xdr:rowOff>95250</xdr:rowOff>
        </xdr:from>
        <xdr:to>
          <xdr:col>3</xdr:col>
          <xdr:colOff>3209925</xdr:colOff>
          <xdr:row>7</xdr:row>
          <xdr:rowOff>361950</xdr:rowOff>
        </xdr:to>
        <xdr:sp macro="" textlink="">
          <xdr:nvSpPr>
            <xdr:cNvPr id="17590" name="Drop Down 182" hidden="1">
              <a:extLst>
                <a:ext uri="{63B3BB69-23CF-44E3-9099-C40C66FF867C}">
                  <a14:compatExt spid="_x0000_s17590"/>
                </a:ext>
                <a:ext uri="{FF2B5EF4-FFF2-40B4-BE49-F238E27FC236}">
                  <a16:creationId xmlns:a16="http://schemas.microsoft.com/office/drawing/2014/main" id="{00000000-0008-0000-0800-0000B6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xdr:row>
          <xdr:rowOff>95250</xdr:rowOff>
        </xdr:from>
        <xdr:to>
          <xdr:col>3</xdr:col>
          <xdr:colOff>3209925</xdr:colOff>
          <xdr:row>8</xdr:row>
          <xdr:rowOff>361950</xdr:rowOff>
        </xdr:to>
        <xdr:sp macro="" textlink="">
          <xdr:nvSpPr>
            <xdr:cNvPr id="17591" name="Drop Down 183" hidden="1">
              <a:extLst>
                <a:ext uri="{63B3BB69-23CF-44E3-9099-C40C66FF867C}">
                  <a14:compatExt spid="_x0000_s17591"/>
                </a:ext>
                <a:ext uri="{FF2B5EF4-FFF2-40B4-BE49-F238E27FC236}">
                  <a16:creationId xmlns:a16="http://schemas.microsoft.com/office/drawing/2014/main" id="{00000000-0008-0000-0800-0000B7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xdr:row>
          <xdr:rowOff>95250</xdr:rowOff>
        </xdr:from>
        <xdr:to>
          <xdr:col>3</xdr:col>
          <xdr:colOff>3209925</xdr:colOff>
          <xdr:row>9</xdr:row>
          <xdr:rowOff>361950</xdr:rowOff>
        </xdr:to>
        <xdr:sp macro="" textlink="">
          <xdr:nvSpPr>
            <xdr:cNvPr id="17592" name="Drop Down 184" hidden="1">
              <a:extLst>
                <a:ext uri="{63B3BB69-23CF-44E3-9099-C40C66FF867C}">
                  <a14:compatExt spid="_x0000_s17592"/>
                </a:ext>
                <a:ext uri="{FF2B5EF4-FFF2-40B4-BE49-F238E27FC236}">
                  <a16:creationId xmlns:a16="http://schemas.microsoft.com/office/drawing/2014/main" id="{00000000-0008-0000-0800-0000B8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10</xdr:row>
          <xdr:rowOff>95250</xdr:rowOff>
        </xdr:from>
        <xdr:to>
          <xdr:col>3</xdr:col>
          <xdr:colOff>3209925</xdr:colOff>
          <xdr:row>10</xdr:row>
          <xdr:rowOff>361950</xdr:rowOff>
        </xdr:to>
        <xdr:sp macro="" textlink="">
          <xdr:nvSpPr>
            <xdr:cNvPr id="17593" name="Drop Down 185" hidden="1">
              <a:extLst>
                <a:ext uri="{63B3BB69-23CF-44E3-9099-C40C66FF867C}">
                  <a14:compatExt spid="_x0000_s17593"/>
                </a:ext>
                <a:ext uri="{FF2B5EF4-FFF2-40B4-BE49-F238E27FC236}">
                  <a16:creationId xmlns:a16="http://schemas.microsoft.com/office/drawing/2014/main" id="{00000000-0008-0000-0800-0000B9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xdr:row>
          <xdr:rowOff>95250</xdr:rowOff>
        </xdr:from>
        <xdr:to>
          <xdr:col>3</xdr:col>
          <xdr:colOff>3209925</xdr:colOff>
          <xdr:row>11</xdr:row>
          <xdr:rowOff>361950</xdr:rowOff>
        </xdr:to>
        <xdr:sp macro="" textlink="">
          <xdr:nvSpPr>
            <xdr:cNvPr id="17594" name="Drop Down 186" hidden="1">
              <a:extLst>
                <a:ext uri="{63B3BB69-23CF-44E3-9099-C40C66FF867C}">
                  <a14:compatExt spid="_x0000_s17594"/>
                </a:ext>
                <a:ext uri="{FF2B5EF4-FFF2-40B4-BE49-F238E27FC236}">
                  <a16:creationId xmlns:a16="http://schemas.microsoft.com/office/drawing/2014/main" id="{00000000-0008-0000-0800-0000BA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12</xdr:row>
          <xdr:rowOff>95250</xdr:rowOff>
        </xdr:from>
        <xdr:to>
          <xdr:col>3</xdr:col>
          <xdr:colOff>3209925</xdr:colOff>
          <xdr:row>12</xdr:row>
          <xdr:rowOff>361950</xdr:rowOff>
        </xdr:to>
        <xdr:sp macro="" textlink="">
          <xdr:nvSpPr>
            <xdr:cNvPr id="17595" name="Drop Down 187" hidden="1">
              <a:extLst>
                <a:ext uri="{63B3BB69-23CF-44E3-9099-C40C66FF867C}">
                  <a14:compatExt spid="_x0000_s17595"/>
                </a:ext>
                <a:ext uri="{FF2B5EF4-FFF2-40B4-BE49-F238E27FC236}">
                  <a16:creationId xmlns:a16="http://schemas.microsoft.com/office/drawing/2014/main" id="{00000000-0008-0000-0800-0000BB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13</xdr:row>
          <xdr:rowOff>95250</xdr:rowOff>
        </xdr:from>
        <xdr:to>
          <xdr:col>3</xdr:col>
          <xdr:colOff>3209925</xdr:colOff>
          <xdr:row>13</xdr:row>
          <xdr:rowOff>361950</xdr:rowOff>
        </xdr:to>
        <xdr:sp macro="" textlink="">
          <xdr:nvSpPr>
            <xdr:cNvPr id="17596" name="Drop Down 188" hidden="1">
              <a:extLst>
                <a:ext uri="{63B3BB69-23CF-44E3-9099-C40C66FF867C}">
                  <a14:compatExt spid="_x0000_s17596"/>
                </a:ext>
                <a:ext uri="{FF2B5EF4-FFF2-40B4-BE49-F238E27FC236}">
                  <a16:creationId xmlns:a16="http://schemas.microsoft.com/office/drawing/2014/main" id="{00000000-0008-0000-0800-0000BC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14</xdr:row>
          <xdr:rowOff>95250</xdr:rowOff>
        </xdr:from>
        <xdr:to>
          <xdr:col>3</xdr:col>
          <xdr:colOff>3209925</xdr:colOff>
          <xdr:row>14</xdr:row>
          <xdr:rowOff>361950</xdr:rowOff>
        </xdr:to>
        <xdr:sp macro="" textlink="">
          <xdr:nvSpPr>
            <xdr:cNvPr id="17597" name="Drop Down 189" hidden="1">
              <a:extLst>
                <a:ext uri="{63B3BB69-23CF-44E3-9099-C40C66FF867C}">
                  <a14:compatExt spid="_x0000_s17597"/>
                </a:ext>
                <a:ext uri="{FF2B5EF4-FFF2-40B4-BE49-F238E27FC236}">
                  <a16:creationId xmlns:a16="http://schemas.microsoft.com/office/drawing/2014/main" id="{00000000-0008-0000-0800-0000BD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15</xdr:row>
          <xdr:rowOff>95250</xdr:rowOff>
        </xdr:from>
        <xdr:to>
          <xdr:col>3</xdr:col>
          <xdr:colOff>3209925</xdr:colOff>
          <xdr:row>15</xdr:row>
          <xdr:rowOff>361950</xdr:rowOff>
        </xdr:to>
        <xdr:sp macro="" textlink="">
          <xdr:nvSpPr>
            <xdr:cNvPr id="17598" name="Drop Down 190" hidden="1">
              <a:extLst>
                <a:ext uri="{63B3BB69-23CF-44E3-9099-C40C66FF867C}">
                  <a14:compatExt spid="_x0000_s17598"/>
                </a:ext>
                <a:ext uri="{FF2B5EF4-FFF2-40B4-BE49-F238E27FC236}">
                  <a16:creationId xmlns:a16="http://schemas.microsoft.com/office/drawing/2014/main" id="{00000000-0008-0000-0800-0000BE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16</xdr:row>
          <xdr:rowOff>95250</xdr:rowOff>
        </xdr:from>
        <xdr:to>
          <xdr:col>3</xdr:col>
          <xdr:colOff>3209925</xdr:colOff>
          <xdr:row>16</xdr:row>
          <xdr:rowOff>361950</xdr:rowOff>
        </xdr:to>
        <xdr:sp macro="" textlink="">
          <xdr:nvSpPr>
            <xdr:cNvPr id="17599" name="Drop Down 191" hidden="1">
              <a:extLst>
                <a:ext uri="{63B3BB69-23CF-44E3-9099-C40C66FF867C}">
                  <a14:compatExt spid="_x0000_s17599"/>
                </a:ext>
                <a:ext uri="{FF2B5EF4-FFF2-40B4-BE49-F238E27FC236}">
                  <a16:creationId xmlns:a16="http://schemas.microsoft.com/office/drawing/2014/main" id="{00000000-0008-0000-0800-0000BF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17</xdr:row>
          <xdr:rowOff>95250</xdr:rowOff>
        </xdr:from>
        <xdr:to>
          <xdr:col>3</xdr:col>
          <xdr:colOff>3209925</xdr:colOff>
          <xdr:row>17</xdr:row>
          <xdr:rowOff>361950</xdr:rowOff>
        </xdr:to>
        <xdr:sp macro="" textlink="">
          <xdr:nvSpPr>
            <xdr:cNvPr id="17600" name="Drop Down 192" hidden="1">
              <a:extLst>
                <a:ext uri="{63B3BB69-23CF-44E3-9099-C40C66FF867C}">
                  <a14:compatExt spid="_x0000_s17600"/>
                </a:ext>
                <a:ext uri="{FF2B5EF4-FFF2-40B4-BE49-F238E27FC236}">
                  <a16:creationId xmlns:a16="http://schemas.microsoft.com/office/drawing/2014/main" id="{00000000-0008-0000-0800-0000C0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18</xdr:row>
          <xdr:rowOff>95250</xdr:rowOff>
        </xdr:from>
        <xdr:to>
          <xdr:col>3</xdr:col>
          <xdr:colOff>3209925</xdr:colOff>
          <xdr:row>18</xdr:row>
          <xdr:rowOff>361950</xdr:rowOff>
        </xdr:to>
        <xdr:sp macro="" textlink="">
          <xdr:nvSpPr>
            <xdr:cNvPr id="17601" name="Drop Down 193" hidden="1">
              <a:extLst>
                <a:ext uri="{63B3BB69-23CF-44E3-9099-C40C66FF867C}">
                  <a14:compatExt spid="_x0000_s17601"/>
                </a:ext>
                <a:ext uri="{FF2B5EF4-FFF2-40B4-BE49-F238E27FC236}">
                  <a16:creationId xmlns:a16="http://schemas.microsoft.com/office/drawing/2014/main" id="{00000000-0008-0000-0800-0000C1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19</xdr:row>
          <xdr:rowOff>95250</xdr:rowOff>
        </xdr:from>
        <xdr:to>
          <xdr:col>3</xdr:col>
          <xdr:colOff>3209925</xdr:colOff>
          <xdr:row>19</xdr:row>
          <xdr:rowOff>361950</xdr:rowOff>
        </xdr:to>
        <xdr:sp macro="" textlink="">
          <xdr:nvSpPr>
            <xdr:cNvPr id="17602" name="Drop Down 194" hidden="1">
              <a:extLst>
                <a:ext uri="{63B3BB69-23CF-44E3-9099-C40C66FF867C}">
                  <a14:compatExt spid="_x0000_s17602"/>
                </a:ext>
                <a:ext uri="{FF2B5EF4-FFF2-40B4-BE49-F238E27FC236}">
                  <a16:creationId xmlns:a16="http://schemas.microsoft.com/office/drawing/2014/main" id="{00000000-0008-0000-0800-0000C2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20</xdr:row>
          <xdr:rowOff>95250</xdr:rowOff>
        </xdr:from>
        <xdr:to>
          <xdr:col>3</xdr:col>
          <xdr:colOff>3209925</xdr:colOff>
          <xdr:row>20</xdr:row>
          <xdr:rowOff>361950</xdr:rowOff>
        </xdr:to>
        <xdr:sp macro="" textlink="">
          <xdr:nvSpPr>
            <xdr:cNvPr id="17603" name="Drop Down 195" hidden="1">
              <a:extLst>
                <a:ext uri="{63B3BB69-23CF-44E3-9099-C40C66FF867C}">
                  <a14:compatExt spid="_x0000_s17603"/>
                </a:ext>
                <a:ext uri="{FF2B5EF4-FFF2-40B4-BE49-F238E27FC236}">
                  <a16:creationId xmlns:a16="http://schemas.microsoft.com/office/drawing/2014/main" id="{00000000-0008-0000-0800-0000C3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21</xdr:row>
          <xdr:rowOff>95250</xdr:rowOff>
        </xdr:from>
        <xdr:to>
          <xdr:col>3</xdr:col>
          <xdr:colOff>3209925</xdr:colOff>
          <xdr:row>21</xdr:row>
          <xdr:rowOff>361950</xdr:rowOff>
        </xdr:to>
        <xdr:sp macro="" textlink="">
          <xdr:nvSpPr>
            <xdr:cNvPr id="17604" name="Drop Down 196" hidden="1">
              <a:extLst>
                <a:ext uri="{63B3BB69-23CF-44E3-9099-C40C66FF867C}">
                  <a14:compatExt spid="_x0000_s17604"/>
                </a:ext>
                <a:ext uri="{FF2B5EF4-FFF2-40B4-BE49-F238E27FC236}">
                  <a16:creationId xmlns:a16="http://schemas.microsoft.com/office/drawing/2014/main" id="{00000000-0008-0000-0800-0000C4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22</xdr:row>
          <xdr:rowOff>95250</xdr:rowOff>
        </xdr:from>
        <xdr:to>
          <xdr:col>3</xdr:col>
          <xdr:colOff>3209925</xdr:colOff>
          <xdr:row>22</xdr:row>
          <xdr:rowOff>361950</xdr:rowOff>
        </xdr:to>
        <xdr:sp macro="" textlink="">
          <xdr:nvSpPr>
            <xdr:cNvPr id="17605" name="Drop Down 197" hidden="1">
              <a:extLst>
                <a:ext uri="{63B3BB69-23CF-44E3-9099-C40C66FF867C}">
                  <a14:compatExt spid="_x0000_s17605"/>
                </a:ext>
                <a:ext uri="{FF2B5EF4-FFF2-40B4-BE49-F238E27FC236}">
                  <a16:creationId xmlns:a16="http://schemas.microsoft.com/office/drawing/2014/main" id="{00000000-0008-0000-0800-0000C5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23</xdr:row>
          <xdr:rowOff>95250</xdr:rowOff>
        </xdr:from>
        <xdr:to>
          <xdr:col>3</xdr:col>
          <xdr:colOff>3209925</xdr:colOff>
          <xdr:row>23</xdr:row>
          <xdr:rowOff>361950</xdr:rowOff>
        </xdr:to>
        <xdr:sp macro="" textlink="">
          <xdr:nvSpPr>
            <xdr:cNvPr id="17606" name="Drop Down 198" hidden="1">
              <a:extLst>
                <a:ext uri="{63B3BB69-23CF-44E3-9099-C40C66FF867C}">
                  <a14:compatExt spid="_x0000_s17606"/>
                </a:ext>
                <a:ext uri="{FF2B5EF4-FFF2-40B4-BE49-F238E27FC236}">
                  <a16:creationId xmlns:a16="http://schemas.microsoft.com/office/drawing/2014/main" id="{00000000-0008-0000-0800-0000C6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24</xdr:row>
          <xdr:rowOff>95250</xdr:rowOff>
        </xdr:from>
        <xdr:to>
          <xdr:col>3</xdr:col>
          <xdr:colOff>3209925</xdr:colOff>
          <xdr:row>24</xdr:row>
          <xdr:rowOff>361950</xdr:rowOff>
        </xdr:to>
        <xdr:sp macro="" textlink="">
          <xdr:nvSpPr>
            <xdr:cNvPr id="17607" name="Drop Down 199" hidden="1">
              <a:extLst>
                <a:ext uri="{63B3BB69-23CF-44E3-9099-C40C66FF867C}">
                  <a14:compatExt spid="_x0000_s17607"/>
                </a:ext>
                <a:ext uri="{FF2B5EF4-FFF2-40B4-BE49-F238E27FC236}">
                  <a16:creationId xmlns:a16="http://schemas.microsoft.com/office/drawing/2014/main" id="{00000000-0008-0000-0800-0000C7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25</xdr:row>
          <xdr:rowOff>95250</xdr:rowOff>
        </xdr:from>
        <xdr:to>
          <xdr:col>3</xdr:col>
          <xdr:colOff>3209925</xdr:colOff>
          <xdr:row>25</xdr:row>
          <xdr:rowOff>361950</xdr:rowOff>
        </xdr:to>
        <xdr:sp macro="" textlink="">
          <xdr:nvSpPr>
            <xdr:cNvPr id="17608" name="Drop Down 200" hidden="1">
              <a:extLst>
                <a:ext uri="{63B3BB69-23CF-44E3-9099-C40C66FF867C}">
                  <a14:compatExt spid="_x0000_s17608"/>
                </a:ext>
                <a:ext uri="{FF2B5EF4-FFF2-40B4-BE49-F238E27FC236}">
                  <a16:creationId xmlns:a16="http://schemas.microsoft.com/office/drawing/2014/main" id="{00000000-0008-0000-0800-0000C8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209550</xdr:colOff>
          <xdr:row>4</xdr:row>
          <xdr:rowOff>142875</xdr:rowOff>
        </xdr:from>
        <xdr:to>
          <xdr:col>21</xdr:col>
          <xdr:colOff>533400</xdr:colOff>
          <xdr:row>4</xdr:row>
          <xdr:rowOff>371475</xdr:rowOff>
        </xdr:to>
        <xdr:sp macro="" textlink="">
          <xdr:nvSpPr>
            <xdr:cNvPr id="17609" name="Check Box 201" hidden="1">
              <a:extLst>
                <a:ext uri="{63B3BB69-23CF-44E3-9099-C40C66FF867C}">
                  <a14:compatExt spid="_x0000_s17609"/>
                </a:ext>
                <a:ext uri="{FF2B5EF4-FFF2-40B4-BE49-F238E27FC236}">
                  <a16:creationId xmlns:a16="http://schemas.microsoft.com/office/drawing/2014/main" id="{00000000-0008-0000-0800-0000C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200025</xdr:colOff>
          <xdr:row>5</xdr:row>
          <xdr:rowOff>152400</xdr:rowOff>
        </xdr:from>
        <xdr:to>
          <xdr:col>21</xdr:col>
          <xdr:colOff>533400</xdr:colOff>
          <xdr:row>5</xdr:row>
          <xdr:rowOff>371475</xdr:rowOff>
        </xdr:to>
        <xdr:sp macro="" textlink="">
          <xdr:nvSpPr>
            <xdr:cNvPr id="17610" name="Check Box 202" hidden="1">
              <a:extLst>
                <a:ext uri="{63B3BB69-23CF-44E3-9099-C40C66FF867C}">
                  <a14:compatExt spid="_x0000_s17610"/>
                </a:ext>
                <a:ext uri="{FF2B5EF4-FFF2-40B4-BE49-F238E27FC236}">
                  <a16:creationId xmlns:a16="http://schemas.microsoft.com/office/drawing/2014/main" id="{00000000-0008-0000-0800-0000C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200025</xdr:colOff>
          <xdr:row>6</xdr:row>
          <xdr:rowOff>123825</xdr:rowOff>
        </xdr:from>
        <xdr:to>
          <xdr:col>21</xdr:col>
          <xdr:colOff>533400</xdr:colOff>
          <xdr:row>6</xdr:row>
          <xdr:rowOff>342900</xdr:rowOff>
        </xdr:to>
        <xdr:sp macro="" textlink="">
          <xdr:nvSpPr>
            <xdr:cNvPr id="17611" name="Check Box 203" hidden="1">
              <a:extLst>
                <a:ext uri="{63B3BB69-23CF-44E3-9099-C40C66FF867C}">
                  <a14:compatExt spid="_x0000_s17611"/>
                </a:ext>
                <a:ext uri="{FF2B5EF4-FFF2-40B4-BE49-F238E27FC236}">
                  <a16:creationId xmlns:a16="http://schemas.microsoft.com/office/drawing/2014/main" id="{00000000-0008-0000-0800-0000C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7</xdr:row>
          <xdr:rowOff>123825</xdr:rowOff>
        </xdr:from>
        <xdr:to>
          <xdr:col>21</xdr:col>
          <xdr:colOff>514350</xdr:colOff>
          <xdr:row>7</xdr:row>
          <xdr:rowOff>352425</xdr:rowOff>
        </xdr:to>
        <xdr:sp macro="" textlink="">
          <xdr:nvSpPr>
            <xdr:cNvPr id="17612" name="Check Box 204" hidden="1">
              <a:extLst>
                <a:ext uri="{63B3BB69-23CF-44E3-9099-C40C66FF867C}">
                  <a14:compatExt spid="_x0000_s17612"/>
                </a:ext>
                <a:ext uri="{FF2B5EF4-FFF2-40B4-BE49-F238E27FC236}">
                  <a16:creationId xmlns:a16="http://schemas.microsoft.com/office/drawing/2014/main" id="{00000000-0008-0000-0800-0000C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8</xdr:row>
          <xdr:rowOff>85725</xdr:rowOff>
        </xdr:from>
        <xdr:to>
          <xdr:col>21</xdr:col>
          <xdr:colOff>514350</xdr:colOff>
          <xdr:row>8</xdr:row>
          <xdr:rowOff>314325</xdr:rowOff>
        </xdr:to>
        <xdr:sp macro="" textlink="">
          <xdr:nvSpPr>
            <xdr:cNvPr id="17613" name="Check Box 205" hidden="1">
              <a:extLst>
                <a:ext uri="{63B3BB69-23CF-44E3-9099-C40C66FF867C}">
                  <a14:compatExt spid="_x0000_s17613"/>
                </a:ext>
                <a:ext uri="{FF2B5EF4-FFF2-40B4-BE49-F238E27FC236}">
                  <a16:creationId xmlns:a16="http://schemas.microsoft.com/office/drawing/2014/main" id="{00000000-0008-0000-0800-0000C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161925</xdr:colOff>
          <xdr:row>12</xdr:row>
          <xdr:rowOff>114300</xdr:rowOff>
        </xdr:from>
        <xdr:to>
          <xdr:col>22</xdr:col>
          <xdr:colOff>371475</xdr:colOff>
          <xdr:row>12</xdr:row>
          <xdr:rowOff>390525</xdr:rowOff>
        </xdr:to>
        <xdr:sp macro="" textlink="">
          <xdr:nvSpPr>
            <xdr:cNvPr id="17614" name="Drop Down 206" hidden="1">
              <a:extLst>
                <a:ext uri="{63B3BB69-23CF-44E3-9099-C40C66FF867C}">
                  <a14:compatExt spid="_x0000_s17614"/>
                </a:ext>
                <a:ext uri="{FF2B5EF4-FFF2-40B4-BE49-F238E27FC236}">
                  <a16:creationId xmlns:a16="http://schemas.microsoft.com/office/drawing/2014/main" id="{00000000-0008-0000-0800-0000CE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161925</xdr:colOff>
          <xdr:row>13</xdr:row>
          <xdr:rowOff>95250</xdr:rowOff>
        </xdr:from>
        <xdr:to>
          <xdr:col>22</xdr:col>
          <xdr:colOff>371475</xdr:colOff>
          <xdr:row>13</xdr:row>
          <xdr:rowOff>371475</xdr:rowOff>
        </xdr:to>
        <xdr:sp macro="" textlink="">
          <xdr:nvSpPr>
            <xdr:cNvPr id="17615" name="Drop Down 207" hidden="1">
              <a:extLst>
                <a:ext uri="{63B3BB69-23CF-44E3-9099-C40C66FF867C}">
                  <a14:compatExt spid="_x0000_s17615"/>
                </a:ext>
                <a:ext uri="{FF2B5EF4-FFF2-40B4-BE49-F238E27FC236}">
                  <a16:creationId xmlns:a16="http://schemas.microsoft.com/office/drawing/2014/main" id="{00000000-0008-0000-0800-0000CF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14</xdr:row>
          <xdr:rowOff>76200</xdr:rowOff>
        </xdr:from>
        <xdr:to>
          <xdr:col>22</xdr:col>
          <xdr:colOff>352425</xdr:colOff>
          <xdr:row>14</xdr:row>
          <xdr:rowOff>352425</xdr:rowOff>
        </xdr:to>
        <xdr:sp macro="" textlink="">
          <xdr:nvSpPr>
            <xdr:cNvPr id="17616" name="Drop Down 208" hidden="1">
              <a:extLst>
                <a:ext uri="{63B3BB69-23CF-44E3-9099-C40C66FF867C}">
                  <a14:compatExt spid="_x0000_s17616"/>
                </a:ext>
                <a:ext uri="{FF2B5EF4-FFF2-40B4-BE49-F238E27FC236}">
                  <a16:creationId xmlns:a16="http://schemas.microsoft.com/office/drawing/2014/main" id="{00000000-0008-0000-0800-0000D0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15</xdr:row>
          <xdr:rowOff>85725</xdr:rowOff>
        </xdr:from>
        <xdr:to>
          <xdr:col>22</xdr:col>
          <xdr:colOff>352425</xdr:colOff>
          <xdr:row>15</xdr:row>
          <xdr:rowOff>361950</xdr:rowOff>
        </xdr:to>
        <xdr:sp macro="" textlink="">
          <xdr:nvSpPr>
            <xdr:cNvPr id="17617" name="Drop Down 209" hidden="1">
              <a:extLst>
                <a:ext uri="{63B3BB69-23CF-44E3-9099-C40C66FF867C}">
                  <a14:compatExt spid="_x0000_s17617"/>
                </a:ext>
                <a:ext uri="{FF2B5EF4-FFF2-40B4-BE49-F238E27FC236}">
                  <a16:creationId xmlns:a16="http://schemas.microsoft.com/office/drawing/2014/main" id="{00000000-0008-0000-0800-0000D1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142875</xdr:colOff>
          <xdr:row>16</xdr:row>
          <xdr:rowOff>66675</xdr:rowOff>
        </xdr:from>
        <xdr:to>
          <xdr:col>22</xdr:col>
          <xdr:colOff>352425</xdr:colOff>
          <xdr:row>16</xdr:row>
          <xdr:rowOff>342900</xdr:rowOff>
        </xdr:to>
        <xdr:sp macro="" textlink="">
          <xdr:nvSpPr>
            <xdr:cNvPr id="17618" name="Drop Down 210" hidden="1">
              <a:extLst>
                <a:ext uri="{63B3BB69-23CF-44E3-9099-C40C66FF867C}">
                  <a14:compatExt spid="_x0000_s17618"/>
                </a:ext>
                <a:ext uri="{FF2B5EF4-FFF2-40B4-BE49-F238E27FC236}">
                  <a16:creationId xmlns:a16="http://schemas.microsoft.com/office/drawing/2014/main" id="{00000000-0008-0000-0800-0000D2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fns.usda.gov/Users/Pamela.Barclay/Desktop/6%20Cents%20Worksheets/5%20Day%20Tools/breakfast_develo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fns.usda.gov/Users/mnoel/AppData/Local/Microsoft/Windows/Temporary%20Internet%20Files/OLKF8F5/CertificationWorksheet5-24-12(walkthrough).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fns.usda.gov/Users/mapplebaum/AppData/Local/Microsoft/Windows/Temporary%20Internet%20Files/Content.Outlook/GT46SZGB/Copy%20of%20Breakfast13-14_K-5%2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ns.usda.gov/Users/mnoel/AppData/Local/Microsoft/Windows/Temporary%20Internet%20Files/OLKF8F5/7_Breakfast%20Certification%20Worksheet_grades%209-12updat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fns.usda.gov/Users/Pamela.Barclay/Desktop/6%20Cents%20Worksheets/5%20Day%20Tools/SP34-2012bfastK-5_updat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s"/>
      <sheetName val="Menu Worksheet Instructions"/>
      <sheetName val="SFA Notes"/>
      <sheetName val="All Meals"/>
      <sheetName val="Vegetable Subgroups"/>
      <sheetName val="Optional VegBar"/>
      <sheetName val="Monday"/>
      <sheetName val="Tuesday"/>
      <sheetName val="Wednesday"/>
      <sheetName val="Thursday"/>
      <sheetName val="Friday"/>
      <sheetName val="Weekly Report"/>
      <sheetName val="Weekly Menu"/>
      <sheetName val="Monday (2)"/>
      <sheetName val="Nutrient Instructions"/>
      <sheetName val="Simplified Nutrient Assessment"/>
    </sheetNames>
    <sheetDataSet>
      <sheetData sheetId="0"/>
      <sheetData sheetId="1"/>
      <sheetData sheetId="2"/>
      <sheetData sheetId="3"/>
      <sheetData sheetId="4">
        <row r="5">
          <cell r="A5" t="str">
            <v>Arugula lettuce</v>
          </cell>
          <cell r="B5" t="str">
            <v xml:space="preserve">Carrot juice </v>
          </cell>
          <cell r="C5" t="str">
            <v xml:space="preserve">Black beans </v>
          </cell>
          <cell r="D5" t="str">
            <v>Corn</v>
          </cell>
          <cell r="E5" t="str">
            <v xml:space="preserve">Artichokes </v>
          </cell>
        </row>
        <row r="6">
          <cell r="A6" t="str">
            <v>Bok choy</v>
          </cell>
          <cell r="B6" t="str">
            <v>Carrots</v>
          </cell>
          <cell r="C6" t="str">
            <v xml:space="preserve">Chickpeas </v>
          </cell>
          <cell r="D6" t="str">
            <v>Fresh Cow/field/blackeye/pigeon (peas)</v>
          </cell>
          <cell r="E6" t="str">
            <v>Asparagus</v>
          </cell>
        </row>
        <row r="7">
          <cell r="A7" t="str">
            <v>Boston or bibb lettuce</v>
          </cell>
          <cell r="B7" t="str">
            <v>Chili pepper, hot</v>
          </cell>
          <cell r="C7" t="str">
            <v xml:space="preserve">Kidney beans </v>
          </cell>
          <cell r="D7" t="str">
            <v>Green peas, immature</v>
          </cell>
          <cell r="E7" t="str">
            <v xml:space="preserve">Avocado </v>
          </cell>
        </row>
        <row r="8">
          <cell r="A8" t="str">
            <v>Broccoli</v>
          </cell>
          <cell r="B8" t="str">
            <v xml:space="preserve">Peppers, red, sweet, bell </v>
          </cell>
          <cell r="C8" t="str">
            <v xml:space="preserve">Lentils </v>
          </cell>
          <cell r="D8" t="str">
            <v>Jicama</v>
          </cell>
          <cell r="E8" t="str">
            <v>Bamboo Shoots</v>
          </cell>
        </row>
        <row r="9">
          <cell r="A9" t="str">
            <v>Chard</v>
          </cell>
          <cell r="B9" t="str">
            <v>Pumpkin</v>
          </cell>
          <cell r="C9" t="str">
            <v>Lima beans, mature</v>
          </cell>
          <cell r="D9" t="str">
            <v xml:space="preserve">Lima beans, immature </v>
          </cell>
          <cell r="E9" t="str">
            <v>Beans, green/snap/yellow</v>
          </cell>
        </row>
        <row r="10">
          <cell r="A10" t="str">
            <v>Cilantro</v>
          </cell>
          <cell r="B10" t="str">
            <v xml:space="preserve">Squash, winter </v>
          </cell>
          <cell r="C10" t="str">
            <v>Pinto beans</v>
          </cell>
          <cell r="D10" t="str">
            <v>Parsnips</v>
          </cell>
          <cell r="E10" t="str">
            <v>Beets</v>
          </cell>
        </row>
        <row r="11">
          <cell r="A11" t="str">
            <v>Collard greens</v>
          </cell>
          <cell r="B11" t="str">
            <v>Sweet potatoes</v>
          </cell>
          <cell r="C11" t="str">
            <v>Refried beans</v>
          </cell>
          <cell r="D11" t="str">
            <v xml:space="preserve">Plantains </v>
          </cell>
          <cell r="E11" t="str">
            <v xml:space="preserve">Brussels sprouts </v>
          </cell>
        </row>
        <row r="12">
          <cell r="A12" t="str">
            <v>Grape leaves</v>
          </cell>
          <cell r="B12" t="str">
            <v xml:space="preserve">Tomato juice </v>
          </cell>
          <cell r="C12" t="str">
            <v>Soybeans</v>
          </cell>
          <cell r="D12" t="str">
            <v>Potatoes</v>
          </cell>
          <cell r="E12" t="str">
            <v>Cabbage, green/red</v>
          </cell>
        </row>
        <row r="13">
          <cell r="A13" t="str">
            <v>Kale</v>
          </cell>
          <cell r="B13" t="str">
            <v>Tomato paste</v>
          </cell>
          <cell r="C13" t="str">
            <v xml:space="preserve">Split peas </v>
          </cell>
          <cell r="D13" t="str">
            <v>Water chestnuts</v>
          </cell>
          <cell r="E13" t="str">
            <v>Cactus (nopales)</v>
          </cell>
        </row>
        <row r="14">
          <cell r="A14" t="str">
            <v>Mustard greens</v>
          </cell>
          <cell r="B14" t="str">
            <v>Tomato sauce</v>
          </cell>
          <cell r="C14" t="str">
            <v>White beans</v>
          </cell>
          <cell r="D14" t="str">
            <v>Starchy unspecified</v>
          </cell>
          <cell r="E14" t="str">
            <v xml:space="preserve">Cauliflower/broccoflower </v>
          </cell>
        </row>
        <row r="15">
          <cell r="A15" t="str">
            <v>Romaine</v>
          </cell>
          <cell r="B15" t="str">
            <v>Tomatoes</v>
          </cell>
          <cell r="C15" t="str">
            <v>Beans/peas unspecified</v>
          </cell>
          <cell r="E15" t="str">
            <v>Celery</v>
          </cell>
        </row>
        <row r="16">
          <cell r="A16" t="str">
            <v>Seaweed</v>
          </cell>
          <cell r="B16" t="str">
            <v>Red/orange unspecified</v>
          </cell>
          <cell r="E16" t="str">
            <v>Chili pepper, hot, green</v>
          </cell>
        </row>
        <row r="17">
          <cell r="A17" t="str">
            <v>Spinach</v>
          </cell>
          <cell r="E17" t="str">
            <v>Chives</v>
          </cell>
        </row>
        <row r="18">
          <cell r="A18" t="str">
            <v>Turnip greens</v>
          </cell>
          <cell r="E18" t="str">
            <v xml:space="preserve">Cucumber </v>
          </cell>
        </row>
        <row r="19">
          <cell r="A19" t="str">
            <v>Watercress</v>
          </cell>
          <cell r="E19" t="str">
            <v>Eggplant</v>
          </cell>
        </row>
        <row r="20">
          <cell r="A20" t="str">
            <v>Dark green unspecified</v>
          </cell>
          <cell r="E20" t="str">
            <v>Garlic</v>
          </cell>
        </row>
        <row r="21">
          <cell r="E21" t="str">
            <v>Kohlrabi/celeriac/Fennel</v>
          </cell>
        </row>
        <row r="22">
          <cell r="E22" t="str">
            <v>Lettuce, iceberg</v>
          </cell>
        </row>
        <row r="23">
          <cell r="E23" t="str">
            <v>Mung bean/alfalfa sprouts</v>
          </cell>
        </row>
        <row r="24">
          <cell r="E24" t="str">
            <v>Mushrooms</v>
          </cell>
        </row>
        <row r="25">
          <cell r="E25" t="str">
            <v>Okra</v>
          </cell>
        </row>
        <row r="26">
          <cell r="E26" t="str">
            <v>Olives</v>
          </cell>
        </row>
        <row r="27">
          <cell r="E27" t="str">
            <v>Onions/leeks</v>
          </cell>
        </row>
        <row r="28">
          <cell r="E28" t="str">
            <v>Peppers, green, sweet, bell</v>
          </cell>
        </row>
        <row r="29">
          <cell r="E29" t="str">
            <v>Pickles</v>
          </cell>
        </row>
        <row r="30">
          <cell r="E30" t="str">
            <v>Radishes</v>
          </cell>
        </row>
        <row r="31">
          <cell r="E31" t="str">
            <v>Snowpeas</v>
          </cell>
        </row>
        <row r="32">
          <cell r="E32" t="str">
            <v>Squash, Summer/yellow/spaghetti/chayote</v>
          </cell>
        </row>
        <row r="33">
          <cell r="E33" t="str">
            <v>Tomatillos</v>
          </cell>
        </row>
        <row r="34">
          <cell r="E34" t="str">
            <v>Turnips/rutabagas</v>
          </cell>
        </row>
        <row r="35">
          <cell r="E35" t="str">
            <v>Zucchini</v>
          </cell>
        </row>
        <row r="36">
          <cell r="E36" t="str">
            <v>**Extra dark green used as other**</v>
          </cell>
        </row>
        <row r="37">
          <cell r="E37" t="str">
            <v>**Extra red/orange used as other**</v>
          </cell>
        </row>
        <row r="38">
          <cell r="E38" t="str">
            <v>**Extra beans/peas used as other**</v>
          </cell>
        </row>
        <row r="39">
          <cell r="E39" t="str">
            <v>Other unspecified</v>
          </cell>
        </row>
      </sheetData>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enu Worksheet Instructions"/>
      <sheetName val="SFA NOTES"/>
      <sheetName val="All Meals"/>
      <sheetName val="Vegetable Subgroups"/>
      <sheetName val="WeeklyVegBar"/>
      <sheetName val="Monday"/>
      <sheetName val="Tuesday"/>
      <sheetName val="Wednesday"/>
      <sheetName val="Thursday"/>
      <sheetName val="Friday"/>
      <sheetName val="Weekly Report"/>
      <sheetName val="Weekly Menu"/>
      <sheetName val="Monday (2)"/>
      <sheetName val="Nutrient Instructions"/>
      <sheetName val="Simplified Nutrient Assessment"/>
    </sheetNames>
    <sheetDataSet>
      <sheetData sheetId="0">
        <row r="2">
          <cell r="A2">
            <v>0.125</v>
          </cell>
        </row>
        <row r="3">
          <cell r="A3">
            <v>0.25</v>
          </cell>
        </row>
        <row r="4">
          <cell r="A4">
            <v>0.375</v>
          </cell>
        </row>
        <row r="5">
          <cell r="A5">
            <v>0.5</v>
          </cell>
        </row>
        <row r="6">
          <cell r="A6">
            <v>0.625</v>
          </cell>
        </row>
        <row r="7">
          <cell r="A7">
            <v>0.75</v>
          </cell>
        </row>
        <row r="8">
          <cell r="A8">
            <v>0.875</v>
          </cell>
        </row>
        <row r="9">
          <cell r="A9">
            <v>1</v>
          </cell>
        </row>
        <row r="10">
          <cell r="A10">
            <v>1.125</v>
          </cell>
        </row>
        <row r="11">
          <cell r="A11">
            <v>1.25</v>
          </cell>
        </row>
        <row r="12">
          <cell r="A12">
            <v>1.375</v>
          </cell>
        </row>
        <row r="13">
          <cell r="A13">
            <v>1.5</v>
          </cell>
        </row>
        <row r="14">
          <cell r="A14">
            <v>1.625</v>
          </cell>
        </row>
        <row r="15">
          <cell r="A15">
            <v>1.75</v>
          </cell>
        </row>
        <row r="16">
          <cell r="A16">
            <v>1.875</v>
          </cell>
        </row>
        <row r="17">
          <cell r="A17">
            <v>2</v>
          </cell>
        </row>
      </sheetData>
      <sheetData sheetId="1"/>
      <sheetData sheetId="2"/>
      <sheetData sheetId="3">
        <row r="12">
          <cell r="B12" t="str">
            <v>Roast Pork with Rice and Orange Glazed SW Pot</v>
          </cell>
        </row>
        <row r="13">
          <cell r="B13" t="str">
            <v xml:space="preserve">Ground Beef &amp; Mac w roll </v>
          </cell>
        </row>
        <row r="14">
          <cell r="B14" t="str">
            <v>Chicken Salad on whole wheat bread</v>
          </cell>
        </row>
      </sheetData>
      <sheetData sheetId="4">
        <row r="5">
          <cell r="A5" t="str">
            <v>Arugula lettuce</v>
          </cell>
          <cell r="B5" t="str">
            <v xml:space="preserve">Carrot juice </v>
          </cell>
          <cell r="C5" t="str">
            <v xml:space="preserve">Black beans </v>
          </cell>
          <cell r="D5" t="str">
            <v>Corn</v>
          </cell>
          <cell r="E5" t="str">
            <v xml:space="preserve">Artichokes </v>
          </cell>
        </row>
        <row r="6">
          <cell r="A6" t="str">
            <v>Bok choy</v>
          </cell>
          <cell r="B6" t="str">
            <v>Carrots</v>
          </cell>
          <cell r="C6" t="str">
            <v xml:space="preserve">Chickpeas </v>
          </cell>
          <cell r="D6" t="str">
            <v xml:space="preserve">Green peas, cooked and raw </v>
          </cell>
          <cell r="E6" t="str">
            <v>Asparagus</v>
          </cell>
        </row>
        <row r="7">
          <cell r="A7" t="str">
            <v xml:space="preserve">Boston or bibb lettuce, raw </v>
          </cell>
          <cell r="B7" t="str">
            <v>Chili pepper, hot</v>
          </cell>
          <cell r="C7" t="str">
            <v xml:space="preserve">Kidney beans </v>
          </cell>
          <cell r="D7" t="str">
            <v>Fresh Cow/field/blackeye/pigeon (peas)</v>
          </cell>
          <cell r="E7" t="str">
            <v xml:space="preserve">Avocado </v>
          </cell>
        </row>
        <row r="8">
          <cell r="A8" t="str">
            <v>Broccoli</v>
          </cell>
          <cell r="B8" t="str">
            <v xml:space="preserve">Peppers, red, sweet, bell </v>
          </cell>
          <cell r="C8" t="str">
            <v xml:space="preserve">Lentils </v>
          </cell>
          <cell r="D8" t="str">
            <v xml:space="preserve">Home fries and hash browns </v>
          </cell>
          <cell r="E8" t="str">
            <v>Bamboo Shoots</v>
          </cell>
        </row>
        <row r="9">
          <cell r="A9" t="str">
            <v>Chard, cooked</v>
          </cell>
          <cell r="B9" t="str">
            <v>Pumpkin</v>
          </cell>
          <cell r="C9" t="str">
            <v>Lima beans, mature</v>
          </cell>
          <cell r="D9" t="str">
            <v xml:space="preserve">Lima beans, immature </v>
          </cell>
          <cell r="E9" t="str">
            <v>Beans, green/snap/yellow</v>
          </cell>
        </row>
        <row r="10">
          <cell r="A10" t="str">
            <v xml:space="preserve">Cilantro, raw and cooked </v>
          </cell>
          <cell r="B10" t="str">
            <v xml:space="preserve">Squash, winter </v>
          </cell>
          <cell r="C10" t="str">
            <v>Pinto beans</v>
          </cell>
          <cell r="D10" t="str">
            <v xml:space="preserve">Plantains </v>
          </cell>
          <cell r="E10" t="str">
            <v>Beets</v>
          </cell>
        </row>
        <row r="11">
          <cell r="A11" t="str">
            <v xml:space="preserve">Collard greens, cooked </v>
          </cell>
          <cell r="B11" t="str">
            <v>Sweet potatoes</v>
          </cell>
          <cell r="C11" t="str">
            <v xml:space="preserve">Split peas </v>
          </cell>
          <cell r="D11" t="str">
            <v xml:space="preserve">Potato, fried </v>
          </cell>
          <cell r="E11" t="str">
            <v xml:space="preserve">Brussels sprouts </v>
          </cell>
        </row>
        <row r="12">
          <cell r="A12" t="str">
            <v xml:space="preserve">Grape leaves, cooked and raw </v>
          </cell>
          <cell r="B12" t="str">
            <v xml:space="preserve">Tomato juice </v>
          </cell>
          <cell r="C12" t="str">
            <v>White beans</v>
          </cell>
          <cell r="D12" t="str">
            <v>Potatoes, not fried</v>
          </cell>
          <cell r="E12" t="str">
            <v>Cabbage, green/red</v>
          </cell>
        </row>
        <row r="13">
          <cell r="A13" t="str">
            <v>Kale</v>
          </cell>
          <cell r="B13" t="str">
            <v>Tomato paste</v>
          </cell>
          <cell r="C13" t="str">
            <v>refried beans</v>
          </cell>
          <cell r="D13" t="str">
            <v>Water chestnuts</v>
          </cell>
          <cell r="E13" t="str">
            <v>Cactus (nopales)</v>
          </cell>
        </row>
        <row r="14">
          <cell r="A14" t="str">
            <v>Mustard greens, cooked</v>
          </cell>
          <cell r="B14" t="str">
            <v>Tomato sauce</v>
          </cell>
          <cell r="C14" t="str">
            <v>Beans/peas unspecified</v>
          </cell>
          <cell r="D14" t="str">
            <v>Starchy unspecified</v>
          </cell>
          <cell r="E14" t="str">
            <v xml:space="preserve">Cauliflower/broccoflower </v>
          </cell>
        </row>
        <row r="15">
          <cell r="A15" t="str">
            <v>Romaine</v>
          </cell>
          <cell r="B15" t="str">
            <v>Tomatoes</v>
          </cell>
          <cell r="E15" t="str">
            <v>Celery</v>
          </cell>
        </row>
        <row r="16">
          <cell r="A16" t="str">
            <v xml:space="preserve">Seaweed, raw </v>
          </cell>
          <cell r="B16" t="str">
            <v>Red/orange unspecified</v>
          </cell>
          <cell r="E16" t="str">
            <v>Chili pepper, hot, green</v>
          </cell>
        </row>
        <row r="17">
          <cell r="A17" t="str">
            <v>Spinach, cooked</v>
          </cell>
          <cell r="E17" t="str">
            <v>Chili pepper, hot, green</v>
          </cell>
        </row>
        <row r="18">
          <cell r="A18" t="str">
            <v xml:space="preserve">Spinach, raw </v>
          </cell>
          <cell r="E18" t="str">
            <v>Chives</v>
          </cell>
        </row>
        <row r="19">
          <cell r="A19" t="str">
            <v xml:space="preserve">Turnip greens, cooked </v>
          </cell>
          <cell r="E19" t="str">
            <v xml:space="preserve">Cucumber </v>
          </cell>
        </row>
        <row r="20">
          <cell r="A20" t="str">
            <v>Watercress</v>
          </cell>
          <cell r="E20" t="str">
            <v>Eggplant/heart of palm</v>
          </cell>
        </row>
        <row r="21">
          <cell r="A21" t="str">
            <v>Dark green unspecified</v>
          </cell>
          <cell r="E21" t="str">
            <v>Garlic</v>
          </cell>
        </row>
        <row r="22">
          <cell r="E22" t="str">
            <v>Jicama</v>
          </cell>
        </row>
        <row r="23">
          <cell r="E23" t="str">
            <v>Kohlrabi/celeriac/Fennel</v>
          </cell>
        </row>
        <row r="24">
          <cell r="E24" t="str">
            <v>Lettuce, iceberg</v>
          </cell>
        </row>
        <row r="25">
          <cell r="E25" t="str">
            <v>Mung bean/alfalfa sprouts</v>
          </cell>
        </row>
        <row r="26">
          <cell r="E26" t="str">
            <v>Mushrooms</v>
          </cell>
        </row>
        <row r="27">
          <cell r="E27" t="str">
            <v>Okra</v>
          </cell>
        </row>
        <row r="28">
          <cell r="E28" t="str">
            <v>Olives</v>
          </cell>
        </row>
        <row r="29">
          <cell r="E29" t="str">
            <v>Onions/leeks</v>
          </cell>
        </row>
        <row r="30">
          <cell r="E30" t="str">
            <v>Peppers, green, sweet, bell</v>
          </cell>
        </row>
        <row r="31">
          <cell r="E31" t="str">
            <v>Peppers, green, sweet, bell</v>
          </cell>
        </row>
        <row r="32">
          <cell r="E32" t="str">
            <v>Pickles/relish</v>
          </cell>
        </row>
        <row r="33">
          <cell r="E33" t="str">
            <v>Radishes</v>
          </cell>
        </row>
        <row r="34">
          <cell r="E34" t="str">
            <v>Snowpeas</v>
          </cell>
        </row>
        <row r="35">
          <cell r="E35" t="str">
            <v>Squash, Summer/yellow/spaghetti/chayote</v>
          </cell>
        </row>
        <row r="36">
          <cell r="E36" t="str">
            <v>Tomatillos</v>
          </cell>
        </row>
        <row r="37">
          <cell r="E37" t="str">
            <v>Turnips/rutabagas</v>
          </cell>
        </row>
        <row r="38">
          <cell r="E38" t="str">
            <v>Zucchini</v>
          </cell>
        </row>
        <row r="39">
          <cell r="E39" t="str">
            <v>**Extra dark green used as other**</v>
          </cell>
        </row>
        <row r="40">
          <cell r="E40" t="str">
            <v>**Extra red/orange used as other**</v>
          </cell>
        </row>
        <row r="41">
          <cell r="E41" t="str">
            <v>**Extra beans/peas used as other**</v>
          </cell>
        </row>
        <row r="42">
          <cell r="E42" t="str">
            <v>Other unspecified</v>
          </cell>
        </row>
      </sheetData>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s"/>
      <sheetName val="Breakfast Worksheet Instruction"/>
      <sheetName val="SFA Notes"/>
      <sheetName val="All Meals"/>
      <sheetName val="Monday"/>
      <sheetName val="Tuesday"/>
      <sheetName val="Wednesday"/>
      <sheetName val="Thursday"/>
      <sheetName val="Friday"/>
      <sheetName val="Weekly Report"/>
      <sheetName val="Nutrient Instructions"/>
      <sheetName val="Simplified Nutrient Assessment"/>
    </sheetNames>
    <sheetDataSet>
      <sheetData sheetId="0">
        <row r="2">
          <cell r="A2">
            <v>0.125</v>
          </cell>
        </row>
        <row r="3">
          <cell r="A3">
            <v>0.25</v>
          </cell>
        </row>
        <row r="4">
          <cell r="A4">
            <v>0.375</v>
          </cell>
        </row>
        <row r="5">
          <cell r="A5">
            <v>0.5</v>
          </cell>
        </row>
        <row r="6">
          <cell r="A6">
            <v>0.625</v>
          </cell>
        </row>
        <row r="7">
          <cell r="A7">
            <v>0.75</v>
          </cell>
        </row>
        <row r="8">
          <cell r="A8">
            <v>0.875</v>
          </cell>
        </row>
        <row r="9">
          <cell r="A9">
            <v>1</v>
          </cell>
        </row>
        <row r="10">
          <cell r="A10">
            <v>1.125</v>
          </cell>
        </row>
        <row r="11">
          <cell r="A11">
            <v>1.25</v>
          </cell>
        </row>
        <row r="12">
          <cell r="A12">
            <v>1.375</v>
          </cell>
        </row>
        <row r="13">
          <cell r="A13">
            <v>1.5</v>
          </cell>
        </row>
        <row r="14">
          <cell r="A14">
            <v>1.625</v>
          </cell>
        </row>
        <row r="15">
          <cell r="A15">
            <v>1.75</v>
          </cell>
        </row>
        <row r="16">
          <cell r="A16">
            <v>1.875</v>
          </cell>
        </row>
        <row r="17">
          <cell r="A17">
            <v>2</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s"/>
      <sheetName val="Breakfast Worksheet Instruction"/>
      <sheetName val="SFA Notes"/>
      <sheetName val="All Meals"/>
      <sheetName val="Monday"/>
      <sheetName val="Tuesday"/>
      <sheetName val="Wednesday"/>
      <sheetName val="Thursday"/>
      <sheetName val="Friday"/>
      <sheetName val="Weekly Report"/>
    </sheetNames>
    <sheetDataSet>
      <sheetData sheetId="0">
        <row r="2">
          <cell r="A2">
            <v>0.125</v>
          </cell>
        </row>
        <row r="3">
          <cell r="A3">
            <v>0.25</v>
          </cell>
        </row>
        <row r="4">
          <cell r="A4">
            <v>0.375</v>
          </cell>
        </row>
        <row r="5">
          <cell r="A5">
            <v>0.5</v>
          </cell>
        </row>
        <row r="6">
          <cell r="A6">
            <v>0.625</v>
          </cell>
        </row>
        <row r="7">
          <cell r="A7">
            <v>0.75</v>
          </cell>
        </row>
        <row r="8">
          <cell r="A8">
            <v>0.875</v>
          </cell>
        </row>
        <row r="9">
          <cell r="A9">
            <v>1</v>
          </cell>
        </row>
        <row r="10">
          <cell r="A10">
            <v>1.125</v>
          </cell>
        </row>
        <row r="11">
          <cell r="A11">
            <v>1.25</v>
          </cell>
        </row>
        <row r="12">
          <cell r="A12">
            <v>1.375</v>
          </cell>
        </row>
        <row r="13">
          <cell r="A13">
            <v>1.5</v>
          </cell>
        </row>
        <row r="14">
          <cell r="A14">
            <v>1.625</v>
          </cell>
        </row>
        <row r="15">
          <cell r="A15">
            <v>1.75</v>
          </cell>
        </row>
        <row r="16">
          <cell r="A16">
            <v>1.875</v>
          </cell>
        </row>
        <row r="17">
          <cell r="A17">
            <v>2</v>
          </cell>
        </row>
      </sheetData>
      <sheetData sheetId="1" refreshError="1"/>
      <sheetData sheetId="2" refreshError="1"/>
      <sheetData sheetId="3">
        <row r="13">
          <cell r="C13" t="str">
            <v>bagel</v>
          </cell>
        </row>
        <row r="14">
          <cell r="C14" t="str">
            <v>sausage</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s"/>
      <sheetName val="Breakfast Worksheet Instruction"/>
      <sheetName val="SFA Notes"/>
      <sheetName val="All Meals"/>
      <sheetName val="Monday"/>
      <sheetName val="Tuesday"/>
      <sheetName val="Wednesday"/>
      <sheetName val="Thursday"/>
      <sheetName val="Friday"/>
      <sheetName val="Weekly Report"/>
      <sheetName val="Nutrient Instructions"/>
      <sheetName val="Simplified Nutrient Assessment"/>
    </sheetNames>
    <sheetDataSet>
      <sheetData sheetId="0">
        <row r="2">
          <cell r="D2">
            <v>0.125</v>
          </cell>
        </row>
        <row r="3">
          <cell r="D3">
            <v>0.25</v>
          </cell>
        </row>
        <row r="4">
          <cell r="D4">
            <v>0.375</v>
          </cell>
        </row>
        <row r="5">
          <cell r="D5">
            <v>0.5</v>
          </cell>
        </row>
        <row r="6">
          <cell r="D6">
            <v>0.625</v>
          </cell>
        </row>
        <row r="7">
          <cell r="D7">
            <v>0.75</v>
          </cell>
        </row>
        <row r="8">
          <cell r="D8">
            <v>0.875</v>
          </cell>
        </row>
        <row r="9">
          <cell r="D9">
            <v>1</v>
          </cell>
        </row>
        <row r="10">
          <cell r="D10">
            <v>1.125</v>
          </cell>
        </row>
        <row r="11">
          <cell r="D11">
            <v>1.25</v>
          </cell>
        </row>
        <row r="12">
          <cell r="D12">
            <v>1.375</v>
          </cell>
        </row>
        <row r="13">
          <cell r="D13">
            <v>1.5</v>
          </cell>
        </row>
        <row r="14">
          <cell r="D14">
            <v>1.625</v>
          </cell>
        </row>
        <row r="15">
          <cell r="D15">
            <v>1.75</v>
          </cell>
        </row>
        <row r="16">
          <cell r="D16">
            <v>1.875</v>
          </cell>
        </row>
        <row r="17">
          <cell r="D17">
            <v>2</v>
          </cell>
        </row>
        <row r="18">
          <cell r="D18">
            <v>2.125</v>
          </cell>
        </row>
        <row r="19">
          <cell r="D19">
            <v>2.25</v>
          </cell>
        </row>
        <row r="20">
          <cell r="D20">
            <v>2.375</v>
          </cell>
        </row>
        <row r="21">
          <cell r="D21">
            <v>2.5</v>
          </cell>
        </row>
        <row r="22">
          <cell r="D22">
            <v>2.625</v>
          </cell>
        </row>
        <row r="23">
          <cell r="D23">
            <v>2.75</v>
          </cell>
        </row>
        <row r="24">
          <cell r="D24">
            <v>2.875</v>
          </cell>
        </row>
        <row r="25">
          <cell r="D25">
            <v>3</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ns.usda.gov/tn/team-nutrition" TargetMode="External"/><Relationship Id="rId1" Type="http://schemas.openxmlformats.org/officeDocument/2006/relationships/hyperlink" Target="http://fbg.nfsmi.org/"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9" Type="http://schemas.openxmlformats.org/officeDocument/2006/relationships/ctrlProp" Target="../ctrlProps/ctrlProp34.xml"/><Relationship Id="rId21" Type="http://schemas.openxmlformats.org/officeDocument/2006/relationships/ctrlProp" Target="../ctrlProps/ctrlProp16.xml"/><Relationship Id="rId34" Type="http://schemas.openxmlformats.org/officeDocument/2006/relationships/ctrlProp" Target="../ctrlProps/ctrlProp29.xml"/><Relationship Id="rId42" Type="http://schemas.openxmlformats.org/officeDocument/2006/relationships/ctrlProp" Target="../ctrlProps/ctrlProp37.xml"/><Relationship Id="rId47" Type="http://schemas.openxmlformats.org/officeDocument/2006/relationships/ctrlProp" Target="../ctrlProps/ctrlProp42.xml"/><Relationship Id="rId50" Type="http://schemas.openxmlformats.org/officeDocument/2006/relationships/ctrlProp" Target="../ctrlProps/ctrlProp45.xml"/><Relationship Id="rId55" Type="http://schemas.openxmlformats.org/officeDocument/2006/relationships/ctrlProp" Target="../ctrlProps/ctrlProp50.xml"/><Relationship Id="rId7" Type="http://schemas.openxmlformats.org/officeDocument/2006/relationships/ctrlProp" Target="../ctrlProps/ctrlProp2.xml"/><Relationship Id="rId2" Type="http://schemas.openxmlformats.org/officeDocument/2006/relationships/printerSettings" Target="../printerSettings/printerSettings3.bin"/><Relationship Id="rId16" Type="http://schemas.openxmlformats.org/officeDocument/2006/relationships/ctrlProp" Target="../ctrlProps/ctrlProp11.xml"/><Relationship Id="rId29" Type="http://schemas.openxmlformats.org/officeDocument/2006/relationships/ctrlProp" Target="../ctrlProps/ctrlProp24.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40" Type="http://schemas.openxmlformats.org/officeDocument/2006/relationships/ctrlProp" Target="../ctrlProps/ctrlProp35.xml"/><Relationship Id="rId45" Type="http://schemas.openxmlformats.org/officeDocument/2006/relationships/ctrlProp" Target="../ctrlProps/ctrlProp40.xml"/><Relationship Id="rId53" Type="http://schemas.openxmlformats.org/officeDocument/2006/relationships/ctrlProp" Target="../ctrlProps/ctrlProp48.xml"/><Relationship Id="rId58" Type="http://schemas.openxmlformats.org/officeDocument/2006/relationships/ctrlProp" Target="../ctrlProps/ctrlProp53.xml"/><Relationship Id="rId5" Type="http://schemas.openxmlformats.org/officeDocument/2006/relationships/vmlDrawing" Target="../drawings/vmlDrawing3.vml"/><Relationship Id="rId61" Type="http://schemas.openxmlformats.org/officeDocument/2006/relationships/ctrlProp" Target="../ctrlProps/ctrlProp56.xml"/><Relationship Id="rId19" Type="http://schemas.openxmlformats.org/officeDocument/2006/relationships/ctrlProp" Target="../ctrlProps/ctrlProp1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 Id="rId43" Type="http://schemas.openxmlformats.org/officeDocument/2006/relationships/ctrlProp" Target="../ctrlProps/ctrlProp38.xml"/><Relationship Id="rId48" Type="http://schemas.openxmlformats.org/officeDocument/2006/relationships/ctrlProp" Target="../ctrlProps/ctrlProp43.xml"/><Relationship Id="rId56" Type="http://schemas.openxmlformats.org/officeDocument/2006/relationships/ctrlProp" Target="../ctrlProps/ctrlProp51.xml"/><Relationship Id="rId8" Type="http://schemas.openxmlformats.org/officeDocument/2006/relationships/ctrlProp" Target="../ctrlProps/ctrlProp3.xml"/><Relationship Id="rId51" Type="http://schemas.openxmlformats.org/officeDocument/2006/relationships/ctrlProp" Target="../ctrlProps/ctrlProp46.xml"/><Relationship Id="rId3" Type="http://schemas.openxmlformats.org/officeDocument/2006/relationships/drawing" Target="../drawings/drawing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38" Type="http://schemas.openxmlformats.org/officeDocument/2006/relationships/ctrlProp" Target="../ctrlProps/ctrlProp33.xml"/><Relationship Id="rId46" Type="http://schemas.openxmlformats.org/officeDocument/2006/relationships/ctrlProp" Target="../ctrlProps/ctrlProp41.xml"/><Relationship Id="rId59" Type="http://schemas.openxmlformats.org/officeDocument/2006/relationships/ctrlProp" Target="../ctrlProps/ctrlProp54.xml"/><Relationship Id="rId20" Type="http://schemas.openxmlformats.org/officeDocument/2006/relationships/ctrlProp" Target="../ctrlProps/ctrlProp15.xml"/><Relationship Id="rId41" Type="http://schemas.openxmlformats.org/officeDocument/2006/relationships/ctrlProp" Target="../ctrlProps/ctrlProp36.xml"/><Relationship Id="rId54" Type="http://schemas.openxmlformats.org/officeDocument/2006/relationships/ctrlProp" Target="../ctrlProps/ctrlProp49.xml"/><Relationship Id="rId1" Type="http://schemas.openxmlformats.org/officeDocument/2006/relationships/hyperlink" Target="http://fbg.nfsmi.org/" TargetMode="External"/><Relationship Id="rId6" Type="http://schemas.openxmlformats.org/officeDocument/2006/relationships/ctrlProp" Target="../ctrlProps/ctrlProp1.x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49" Type="http://schemas.openxmlformats.org/officeDocument/2006/relationships/ctrlProp" Target="../ctrlProps/ctrlProp44.xml"/><Relationship Id="rId57" Type="http://schemas.openxmlformats.org/officeDocument/2006/relationships/ctrlProp" Target="../ctrlProps/ctrlProp52.xml"/><Relationship Id="rId10" Type="http://schemas.openxmlformats.org/officeDocument/2006/relationships/ctrlProp" Target="../ctrlProps/ctrlProp5.xml"/><Relationship Id="rId31" Type="http://schemas.openxmlformats.org/officeDocument/2006/relationships/ctrlProp" Target="../ctrlProps/ctrlProp26.xml"/><Relationship Id="rId44" Type="http://schemas.openxmlformats.org/officeDocument/2006/relationships/ctrlProp" Target="../ctrlProps/ctrlProp39.xml"/><Relationship Id="rId52" Type="http://schemas.openxmlformats.org/officeDocument/2006/relationships/ctrlProp" Target="../ctrlProps/ctrlProp47.xml"/><Relationship Id="rId60" Type="http://schemas.openxmlformats.org/officeDocument/2006/relationships/ctrlProp" Target="../ctrlProps/ctrlProp55.xml"/><Relationship Id="rId4" Type="http://schemas.openxmlformats.org/officeDocument/2006/relationships/vmlDrawing" Target="../drawings/vmlDrawing2.vml"/><Relationship Id="rId9" Type="http://schemas.openxmlformats.org/officeDocument/2006/relationships/ctrlProp" Target="../ctrlProps/ctrlProp4.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65.xml"/><Relationship Id="rId18" Type="http://schemas.openxmlformats.org/officeDocument/2006/relationships/ctrlProp" Target="../ctrlProps/ctrlProp70.xml"/><Relationship Id="rId26" Type="http://schemas.openxmlformats.org/officeDocument/2006/relationships/ctrlProp" Target="../ctrlProps/ctrlProp78.xml"/><Relationship Id="rId3" Type="http://schemas.openxmlformats.org/officeDocument/2006/relationships/vmlDrawing" Target="../drawings/vmlDrawing4.vml"/><Relationship Id="rId21" Type="http://schemas.openxmlformats.org/officeDocument/2006/relationships/ctrlProp" Target="../ctrlProps/ctrlProp73.xml"/><Relationship Id="rId34" Type="http://schemas.openxmlformats.org/officeDocument/2006/relationships/ctrlProp" Target="../ctrlProps/ctrlProp86.xml"/><Relationship Id="rId7" Type="http://schemas.openxmlformats.org/officeDocument/2006/relationships/ctrlProp" Target="../ctrlProps/ctrlProp59.xml"/><Relationship Id="rId12" Type="http://schemas.openxmlformats.org/officeDocument/2006/relationships/ctrlProp" Target="../ctrlProps/ctrlProp64.xml"/><Relationship Id="rId17" Type="http://schemas.openxmlformats.org/officeDocument/2006/relationships/ctrlProp" Target="../ctrlProps/ctrlProp69.xml"/><Relationship Id="rId25" Type="http://schemas.openxmlformats.org/officeDocument/2006/relationships/ctrlProp" Target="../ctrlProps/ctrlProp77.xml"/><Relationship Id="rId33" Type="http://schemas.openxmlformats.org/officeDocument/2006/relationships/ctrlProp" Target="../ctrlProps/ctrlProp85.xml"/><Relationship Id="rId2" Type="http://schemas.openxmlformats.org/officeDocument/2006/relationships/drawing" Target="../drawings/drawing3.xml"/><Relationship Id="rId16" Type="http://schemas.openxmlformats.org/officeDocument/2006/relationships/ctrlProp" Target="../ctrlProps/ctrlProp68.xml"/><Relationship Id="rId20" Type="http://schemas.openxmlformats.org/officeDocument/2006/relationships/ctrlProp" Target="../ctrlProps/ctrlProp72.xml"/><Relationship Id="rId29" Type="http://schemas.openxmlformats.org/officeDocument/2006/relationships/ctrlProp" Target="../ctrlProps/ctrlProp81.xml"/><Relationship Id="rId1" Type="http://schemas.openxmlformats.org/officeDocument/2006/relationships/printerSettings" Target="../printerSettings/printerSettings4.bin"/><Relationship Id="rId6" Type="http://schemas.openxmlformats.org/officeDocument/2006/relationships/ctrlProp" Target="../ctrlProps/ctrlProp58.xml"/><Relationship Id="rId11" Type="http://schemas.openxmlformats.org/officeDocument/2006/relationships/ctrlProp" Target="../ctrlProps/ctrlProp63.xml"/><Relationship Id="rId24" Type="http://schemas.openxmlformats.org/officeDocument/2006/relationships/ctrlProp" Target="../ctrlProps/ctrlProp76.xml"/><Relationship Id="rId32" Type="http://schemas.openxmlformats.org/officeDocument/2006/relationships/ctrlProp" Target="../ctrlProps/ctrlProp84.xml"/><Relationship Id="rId5" Type="http://schemas.openxmlformats.org/officeDocument/2006/relationships/ctrlProp" Target="../ctrlProps/ctrlProp57.xml"/><Relationship Id="rId15" Type="http://schemas.openxmlformats.org/officeDocument/2006/relationships/ctrlProp" Target="../ctrlProps/ctrlProp67.xml"/><Relationship Id="rId23" Type="http://schemas.openxmlformats.org/officeDocument/2006/relationships/ctrlProp" Target="../ctrlProps/ctrlProp75.xml"/><Relationship Id="rId28" Type="http://schemas.openxmlformats.org/officeDocument/2006/relationships/ctrlProp" Target="../ctrlProps/ctrlProp80.xml"/><Relationship Id="rId10" Type="http://schemas.openxmlformats.org/officeDocument/2006/relationships/ctrlProp" Target="../ctrlProps/ctrlProp62.xml"/><Relationship Id="rId19" Type="http://schemas.openxmlformats.org/officeDocument/2006/relationships/ctrlProp" Target="../ctrlProps/ctrlProp71.xml"/><Relationship Id="rId31" Type="http://schemas.openxmlformats.org/officeDocument/2006/relationships/ctrlProp" Target="../ctrlProps/ctrlProp83.xml"/><Relationship Id="rId4" Type="http://schemas.openxmlformats.org/officeDocument/2006/relationships/vmlDrawing" Target="../drawings/vmlDrawing5.vml"/><Relationship Id="rId9" Type="http://schemas.openxmlformats.org/officeDocument/2006/relationships/ctrlProp" Target="../ctrlProps/ctrlProp61.xml"/><Relationship Id="rId14" Type="http://schemas.openxmlformats.org/officeDocument/2006/relationships/ctrlProp" Target="../ctrlProps/ctrlProp66.xml"/><Relationship Id="rId22" Type="http://schemas.openxmlformats.org/officeDocument/2006/relationships/ctrlProp" Target="../ctrlProps/ctrlProp74.xml"/><Relationship Id="rId27" Type="http://schemas.openxmlformats.org/officeDocument/2006/relationships/ctrlProp" Target="../ctrlProps/ctrlProp79.xml"/><Relationship Id="rId30" Type="http://schemas.openxmlformats.org/officeDocument/2006/relationships/ctrlProp" Target="../ctrlProps/ctrlProp82.xml"/><Relationship Id="rId8" Type="http://schemas.openxmlformats.org/officeDocument/2006/relationships/ctrlProp" Target="../ctrlProps/ctrlProp60.xml"/></Relationships>
</file>

<file path=xl/worksheets/_rels/sheet6.xml.rels><?xml version="1.0" encoding="UTF-8" standalone="yes"?>
<Relationships xmlns="http://schemas.openxmlformats.org/package/2006/relationships"><Relationship Id="rId26" Type="http://schemas.openxmlformats.org/officeDocument/2006/relationships/ctrlProp" Target="../ctrlProps/ctrlProp108.xml"/><Relationship Id="rId21" Type="http://schemas.openxmlformats.org/officeDocument/2006/relationships/ctrlProp" Target="../ctrlProps/ctrlProp103.xml"/><Relationship Id="rId42" Type="http://schemas.openxmlformats.org/officeDocument/2006/relationships/ctrlProp" Target="../ctrlProps/ctrlProp124.xml"/><Relationship Id="rId47" Type="http://schemas.openxmlformats.org/officeDocument/2006/relationships/ctrlProp" Target="../ctrlProps/ctrlProp129.xml"/><Relationship Id="rId63" Type="http://schemas.openxmlformats.org/officeDocument/2006/relationships/ctrlProp" Target="../ctrlProps/ctrlProp145.xml"/><Relationship Id="rId68" Type="http://schemas.openxmlformats.org/officeDocument/2006/relationships/ctrlProp" Target="../ctrlProps/ctrlProp150.xml"/><Relationship Id="rId84" Type="http://schemas.openxmlformats.org/officeDocument/2006/relationships/ctrlProp" Target="../ctrlProps/ctrlProp166.xml"/><Relationship Id="rId89" Type="http://schemas.openxmlformats.org/officeDocument/2006/relationships/ctrlProp" Target="../ctrlProps/ctrlProp171.xml"/><Relationship Id="rId16" Type="http://schemas.openxmlformats.org/officeDocument/2006/relationships/ctrlProp" Target="../ctrlProps/ctrlProp98.xml"/><Relationship Id="rId11" Type="http://schemas.openxmlformats.org/officeDocument/2006/relationships/ctrlProp" Target="../ctrlProps/ctrlProp93.xml"/><Relationship Id="rId32" Type="http://schemas.openxmlformats.org/officeDocument/2006/relationships/ctrlProp" Target="../ctrlProps/ctrlProp114.xml"/><Relationship Id="rId37" Type="http://schemas.openxmlformats.org/officeDocument/2006/relationships/ctrlProp" Target="../ctrlProps/ctrlProp119.xml"/><Relationship Id="rId53" Type="http://schemas.openxmlformats.org/officeDocument/2006/relationships/ctrlProp" Target="../ctrlProps/ctrlProp135.xml"/><Relationship Id="rId58" Type="http://schemas.openxmlformats.org/officeDocument/2006/relationships/ctrlProp" Target="../ctrlProps/ctrlProp140.xml"/><Relationship Id="rId74" Type="http://schemas.openxmlformats.org/officeDocument/2006/relationships/ctrlProp" Target="../ctrlProps/ctrlProp156.xml"/><Relationship Id="rId79" Type="http://schemas.openxmlformats.org/officeDocument/2006/relationships/ctrlProp" Target="../ctrlProps/ctrlProp161.xml"/><Relationship Id="rId5" Type="http://schemas.openxmlformats.org/officeDocument/2006/relationships/ctrlProp" Target="../ctrlProps/ctrlProp87.xml"/><Relationship Id="rId90" Type="http://schemas.openxmlformats.org/officeDocument/2006/relationships/ctrlProp" Target="../ctrlProps/ctrlProp172.xml"/><Relationship Id="rId22" Type="http://schemas.openxmlformats.org/officeDocument/2006/relationships/ctrlProp" Target="../ctrlProps/ctrlProp104.xml"/><Relationship Id="rId27" Type="http://schemas.openxmlformats.org/officeDocument/2006/relationships/ctrlProp" Target="../ctrlProps/ctrlProp109.xml"/><Relationship Id="rId43" Type="http://schemas.openxmlformats.org/officeDocument/2006/relationships/ctrlProp" Target="../ctrlProps/ctrlProp125.xml"/><Relationship Id="rId48" Type="http://schemas.openxmlformats.org/officeDocument/2006/relationships/ctrlProp" Target="../ctrlProps/ctrlProp130.xml"/><Relationship Id="rId64" Type="http://schemas.openxmlformats.org/officeDocument/2006/relationships/ctrlProp" Target="../ctrlProps/ctrlProp146.xml"/><Relationship Id="rId69" Type="http://schemas.openxmlformats.org/officeDocument/2006/relationships/ctrlProp" Target="../ctrlProps/ctrlProp151.xml"/><Relationship Id="rId8" Type="http://schemas.openxmlformats.org/officeDocument/2006/relationships/ctrlProp" Target="../ctrlProps/ctrlProp90.xml"/><Relationship Id="rId51" Type="http://schemas.openxmlformats.org/officeDocument/2006/relationships/ctrlProp" Target="../ctrlProps/ctrlProp133.xml"/><Relationship Id="rId72" Type="http://schemas.openxmlformats.org/officeDocument/2006/relationships/ctrlProp" Target="../ctrlProps/ctrlProp154.xml"/><Relationship Id="rId80" Type="http://schemas.openxmlformats.org/officeDocument/2006/relationships/ctrlProp" Target="../ctrlProps/ctrlProp162.xml"/><Relationship Id="rId85" Type="http://schemas.openxmlformats.org/officeDocument/2006/relationships/ctrlProp" Target="../ctrlProps/ctrlProp167.xml"/><Relationship Id="rId93" Type="http://schemas.openxmlformats.org/officeDocument/2006/relationships/ctrlProp" Target="../ctrlProps/ctrlProp175.xml"/><Relationship Id="rId3" Type="http://schemas.openxmlformats.org/officeDocument/2006/relationships/vmlDrawing" Target="../drawings/vmlDrawing6.vml"/><Relationship Id="rId12" Type="http://schemas.openxmlformats.org/officeDocument/2006/relationships/ctrlProp" Target="../ctrlProps/ctrlProp94.xml"/><Relationship Id="rId17" Type="http://schemas.openxmlformats.org/officeDocument/2006/relationships/ctrlProp" Target="../ctrlProps/ctrlProp99.xml"/><Relationship Id="rId25" Type="http://schemas.openxmlformats.org/officeDocument/2006/relationships/ctrlProp" Target="../ctrlProps/ctrlProp107.xml"/><Relationship Id="rId33" Type="http://schemas.openxmlformats.org/officeDocument/2006/relationships/ctrlProp" Target="../ctrlProps/ctrlProp115.xml"/><Relationship Id="rId38" Type="http://schemas.openxmlformats.org/officeDocument/2006/relationships/ctrlProp" Target="../ctrlProps/ctrlProp120.xml"/><Relationship Id="rId46" Type="http://schemas.openxmlformats.org/officeDocument/2006/relationships/ctrlProp" Target="../ctrlProps/ctrlProp128.xml"/><Relationship Id="rId59" Type="http://schemas.openxmlformats.org/officeDocument/2006/relationships/ctrlProp" Target="../ctrlProps/ctrlProp141.xml"/><Relationship Id="rId67" Type="http://schemas.openxmlformats.org/officeDocument/2006/relationships/ctrlProp" Target="../ctrlProps/ctrlProp149.xml"/><Relationship Id="rId20" Type="http://schemas.openxmlformats.org/officeDocument/2006/relationships/ctrlProp" Target="../ctrlProps/ctrlProp102.xml"/><Relationship Id="rId41" Type="http://schemas.openxmlformats.org/officeDocument/2006/relationships/ctrlProp" Target="../ctrlProps/ctrlProp123.xml"/><Relationship Id="rId54" Type="http://schemas.openxmlformats.org/officeDocument/2006/relationships/ctrlProp" Target="../ctrlProps/ctrlProp136.xml"/><Relationship Id="rId62" Type="http://schemas.openxmlformats.org/officeDocument/2006/relationships/ctrlProp" Target="../ctrlProps/ctrlProp144.xml"/><Relationship Id="rId70" Type="http://schemas.openxmlformats.org/officeDocument/2006/relationships/ctrlProp" Target="../ctrlProps/ctrlProp152.xml"/><Relationship Id="rId75" Type="http://schemas.openxmlformats.org/officeDocument/2006/relationships/ctrlProp" Target="../ctrlProps/ctrlProp157.xml"/><Relationship Id="rId83" Type="http://schemas.openxmlformats.org/officeDocument/2006/relationships/ctrlProp" Target="../ctrlProps/ctrlProp165.xml"/><Relationship Id="rId88" Type="http://schemas.openxmlformats.org/officeDocument/2006/relationships/ctrlProp" Target="../ctrlProps/ctrlProp170.xml"/><Relationship Id="rId91" Type="http://schemas.openxmlformats.org/officeDocument/2006/relationships/ctrlProp" Target="../ctrlProps/ctrlProp173.xml"/><Relationship Id="rId1" Type="http://schemas.openxmlformats.org/officeDocument/2006/relationships/printerSettings" Target="../printerSettings/printerSettings5.bin"/><Relationship Id="rId6" Type="http://schemas.openxmlformats.org/officeDocument/2006/relationships/ctrlProp" Target="../ctrlProps/ctrlProp88.xml"/><Relationship Id="rId15" Type="http://schemas.openxmlformats.org/officeDocument/2006/relationships/ctrlProp" Target="../ctrlProps/ctrlProp97.xml"/><Relationship Id="rId23" Type="http://schemas.openxmlformats.org/officeDocument/2006/relationships/ctrlProp" Target="../ctrlProps/ctrlProp105.xml"/><Relationship Id="rId28" Type="http://schemas.openxmlformats.org/officeDocument/2006/relationships/ctrlProp" Target="../ctrlProps/ctrlProp110.xml"/><Relationship Id="rId36" Type="http://schemas.openxmlformats.org/officeDocument/2006/relationships/ctrlProp" Target="../ctrlProps/ctrlProp118.xml"/><Relationship Id="rId49" Type="http://schemas.openxmlformats.org/officeDocument/2006/relationships/ctrlProp" Target="../ctrlProps/ctrlProp131.xml"/><Relationship Id="rId57" Type="http://schemas.openxmlformats.org/officeDocument/2006/relationships/ctrlProp" Target="../ctrlProps/ctrlProp139.xml"/><Relationship Id="rId10" Type="http://schemas.openxmlformats.org/officeDocument/2006/relationships/ctrlProp" Target="../ctrlProps/ctrlProp92.xml"/><Relationship Id="rId31" Type="http://schemas.openxmlformats.org/officeDocument/2006/relationships/ctrlProp" Target="../ctrlProps/ctrlProp113.xml"/><Relationship Id="rId44" Type="http://schemas.openxmlformats.org/officeDocument/2006/relationships/ctrlProp" Target="../ctrlProps/ctrlProp126.xml"/><Relationship Id="rId52" Type="http://schemas.openxmlformats.org/officeDocument/2006/relationships/ctrlProp" Target="../ctrlProps/ctrlProp134.xml"/><Relationship Id="rId60" Type="http://schemas.openxmlformats.org/officeDocument/2006/relationships/ctrlProp" Target="../ctrlProps/ctrlProp142.xml"/><Relationship Id="rId65" Type="http://schemas.openxmlformats.org/officeDocument/2006/relationships/ctrlProp" Target="../ctrlProps/ctrlProp147.xml"/><Relationship Id="rId73" Type="http://schemas.openxmlformats.org/officeDocument/2006/relationships/ctrlProp" Target="../ctrlProps/ctrlProp155.xml"/><Relationship Id="rId78" Type="http://schemas.openxmlformats.org/officeDocument/2006/relationships/ctrlProp" Target="../ctrlProps/ctrlProp160.xml"/><Relationship Id="rId81" Type="http://schemas.openxmlformats.org/officeDocument/2006/relationships/ctrlProp" Target="../ctrlProps/ctrlProp163.xml"/><Relationship Id="rId86" Type="http://schemas.openxmlformats.org/officeDocument/2006/relationships/ctrlProp" Target="../ctrlProps/ctrlProp168.xml"/><Relationship Id="rId94" Type="http://schemas.openxmlformats.org/officeDocument/2006/relationships/ctrlProp" Target="../ctrlProps/ctrlProp176.xml"/><Relationship Id="rId4" Type="http://schemas.openxmlformats.org/officeDocument/2006/relationships/vmlDrawing" Target="../drawings/vmlDrawing7.vml"/><Relationship Id="rId9" Type="http://schemas.openxmlformats.org/officeDocument/2006/relationships/ctrlProp" Target="../ctrlProps/ctrlProp91.xml"/><Relationship Id="rId13" Type="http://schemas.openxmlformats.org/officeDocument/2006/relationships/ctrlProp" Target="../ctrlProps/ctrlProp95.xml"/><Relationship Id="rId18" Type="http://schemas.openxmlformats.org/officeDocument/2006/relationships/ctrlProp" Target="../ctrlProps/ctrlProp100.xml"/><Relationship Id="rId39" Type="http://schemas.openxmlformats.org/officeDocument/2006/relationships/ctrlProp" Target="../ctrlProps/ctrlProp121.xml"/><Relationship Id="rId34" Type="http://schemas.openxmlformats.org/officeDocument/2006/relationships/ctrlProp" Target="../ctrlProps/ctrlProp116.xml"/><Relationship Id="rId50" Type="http://schemas.openxmlformats.org/officeDocument/2006/relationships/ctrlProp" Target="../ctrlProps/ctrlProp132.xml"/><Relationship Id="rId55" Type="http://schemas.openxmlformats.org/officeDocument/2006/relationships/ctrlProp" Target="../ctrlProps/ctrlProp137.xml"/><Relationship Id="rId76" Type="http://schemas.openxmlformats.org/officeDocument/2006/relationships/ctrlProp" Target="../ctrlProps/ctrlProp158.xml"/><Relationship Id="rId7" Type="http://schemas.openxmlformats.org/officeDocument/2006/relationships/ctrlProp" Target="../ctrlProps/ctrlProp89.xml"/><Relationship Id="rId71" Type="http://schemas.openxmlformats.org/officeDocument/2006/relationships/ctrlProp" Target="../ctrlProps/ctrlProp153.xml"/><Relationship Id="rId92" Type="http://schemas.openxmlformats.org/officeDocument/2006/relationships/ctrlProp" Target="../ctrlProps/ctrlProp174.xml"/><Relationship Id="rId2" Type="http://schemas.openxmlformats.org/officeDocument/2006/relationships/drawing" Target="../drawings/drawing4.xml"/><Relationship Id="rId29" Type="http://schemas.openxmlformats.org/officeDocument/2006/relationships/ctrlProp" Target="../ctrlProps/ctrlProp111.xml"/><Relationship Id="rId24" Type="http://schemas.openxmlformats.org/officeDocument/2006/relationships/ctrlProp" Target="../ctrlProps/ctrlProp106.xml"/><Relationship Id="rId40" Type="http://schemas.openxmlformats.org/officeDocument/2006/relationships/ctrlProp" Target="../ctrlProps/ctrlProp122.xml"/><Relationship Id="rId45" Type="http://schemas.openxmlformats.org/officeDocument/2006/relationships/ctrlProp" Target="../ctrlProps/ctrlProp127.xml"/><Relationship Id="rId66" Type="http://schemas.openxmlformats.org/officeDocument/2006/relationships/ctrlProp" Target="../ctrlProps/ctrlProp148.xml"/><Relationship Id="rId87" Type="http://schemas.openxmlformats.org/officeDocument/2006/relationships/ctrlProp" Target="../ctrlProps/ctrlProp169.xml"/><Relationship Id="rId61" Type="http://schemas.openxmlformats.org/officeDocument/2006/relationships/ctrlProp" Target="../ctrlProps/ctrlProp143.xml"/><Relationship Id="rId82" Type="http://schemas.openxmlformats.org/officeDocument/2006/relationships/ctrlProp" Target="../ctrlProps/ctrlProp164.xml"/><Relationship Id="rId19" Type="http://schemas.openxmlformats.org/officeDocument/2006/relationships/ctrlProp" Target="../ctrlProps/ctrlProp101.xml"/><Relationship Id="rId14" Type="http://schemas.openxmlformats.org/officeDocument/2006/relationships/ctrlProp" Target="../ctrlProps/ctrlProp96.xml"/><Relationship Id="rId30" Type="http://schemas.openxmlformats.org/officeDocument/2006/relationships/ctrlProp" Target="../ctrlProps/ctrlProp112.xml"/><Relationship Id="rId35" Type="http://schemas.openxmlformats.org/officeDocument/2006/relationships/ctrlProp" Target="../ctrlProps/ctrlProp117.xml"/><Relationship Id="rId56" Type="http://schemas.openxmlformats.org/officeDocument/2006/relationships/ctrlProp" Target="../ctrlProps/ctrlProp138.xml"/><Relationship Id="rId77" Type="http://schemas.openxmlformats.org/officeDocument/2006/relationships/ctrlProp" Target="../ctrlProps/ctrlProp159.xml"/></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185.xml"/><Relationship Id="rId18" Type="http://schemas.openxmlformats.org/officeDocument/2006/relationships/ctrlProp" Target="../ctrlProps/ctrlProp190.xml"/><Relationship Id="rId26" Type="http://schemas.openxmlformats.org/officeDocument/2006/relationships/ctrlProp" Target="../ctrlProps/ctrlProp198.xml"/><Relationship Id="rId39" Type="http://schemas.openxmlformats.org/officeDocument/2006/relationships/ctrlProp" Target="../ctrlProps/ctrlProp211.xml"/><Relationship Id="rId21" Type="http://schemas.openxmlformats.org/officeDocument/2006/relationships/ctrlProp" Target="../ctrlProps/ctrlProp193.xml"/><Relationship Id="rId34" Type="http://schemas.openxmlformats.org/officeDocument/2006/relationships/ctrlProp" Target="../ctrlProps/ctrlProp206.xml"/><Relationship Id="rId42" Type="http://schemas.openxmlformats.org/officeDocument/2006/relationships/ctrlProp" Target="../ctrlProps/ctrlProp214.xml"/><Relationship Id="rId47" Type="http://schemas.openxmlformats.org/officeDocument/2006/relationships/ctrlProp" Target="../ctrlProps/ctrlProp219.xml"/><Relationship Id="rId50" Type="http://schemas.openxmlformats.org/officeDocument/2006/relationships/ctrlProp" Target="../ctrlProps/ctrlProp222.xml"/><Relationship Id="rId55" Type="http://schemas.openxmlformats.org/officeDocument/2006/relationships/ctrlProp" Target="../ctrlProps/ctrlProp227.xml"/><Relationship Id="rId63" Type="http://schemas.openxmlformats.org/officeDocument/2006/relationships/ctrlProp" Target="../ctrlProps/ctrlProp235.xml"/><Relationship Id="rId7" Type="http://schemas.openxmlformats.org/officeDocument/2006/relationships/ctrlProp" Target="../ctrlProps/ctrlProp179.xml"/><Relationship Id="rId2" Type="http://schemas.openxmlformats.org/officeDocument/2006/relationships/drawing" Target="../drawings/drawing5.xml"/><Relationship Id="rId16" Type="http://schemas.openxmlformats.org/officeDocument/2006/relationships/ctrlProp" Target="../ctrlProps/ctrlProp188.xml"/><Relationship Id="rId29" Type="http://schemas.openxmlformats.org/officeDocument/2006/relationships/ctrlProp" Target="../ctrlProps/ctrlProp201.xml"/><Relationship Id="rId11" Type="http://schemas.openxmlformats.org/officeDocument/2006/relationships/ctrlProp" Target="../ctrlProps/ctrlProp183.xml"/><Relationship Id="rId24" Type="http://schemas.openxmlformats.org/officeDocument/2006/relationships/ctrlProp" Target="../ctrlProps/ctrlProp196.xml"/><Relationship Id="rId32" Type="http://schemas.openxmlformats.org/officeDocument/2006/relationships/ctrlProp" Target="../ctrlProps/ctrlProp204.xml"/><Relationship Id="rId37" Type="http://schemas.openxmlformats.org/officeDocument/2006/relationships/ctrlProp" Target="../ctrlProps/ctrlProp209.xml"/><Relationship Id="rId40" Type="http://schemas.openxmlformats.org/officeDocument/2006/relationships/ctrlProp" Target="../ctrlProps/ctrlProp212.xml"/><Relationship Id="rId45" Type="http://schemas.openxmlformats.org/officeDocument/2006/relationships/ctrlProp" Target="../ctrlProps/ctrlProp217.xml"/><Relationship Id="rId53" Type="http://schemas.openxmlformats.org/officeDocument/2006/relationships/ctrlProp" Target="../ctrlProps/ctrlProp225.xml"/><Relationship Id="rId58" Type="http://schemas.openxmlformats.org/officeDocument/2006/relationships/ctrlProp" Target="../ctrlProps/ctrlProp230.xml"/><Relationship Id="rId5" Type="http://schemas.openxmlformats.org/officeDocument/2006/relationships/ctrlProp" Target="../ctrlProps/ctrlProp177.xml"/><Relationship Id="rId61" Type="http://schemas.openxmlformats.org/officeDocument/2006/relationships/ctrlProp" Target="../ctrlProps/ctrlProp233.xml"/><Relationship Id="rId19" Type="http://schemas.openxmlformats.org/officeDocument/2006/relationships/ctrlProp" Target="../ctrlProps/ctrlProp191.xml"/><Relationship Id="rId14" Type="http://schemas.openxmlformats.org/officeDocument/2006/relationships/ctrlProp" Target="../ctrlProps/ctrlProp186.xml"/><Relationship Id="rId22" Type="http://schemas.openxmlformats.org/officeDocument/2006/relationships/ctrlProp" Target="../ctrlProps/ctrlProp194.xml"/><Relationship Id="rId27" Type="http://schemas.openxmlformats.org/officeDocument/2006/relationships/ctrlProp" Target="../ctrlProps/ctrlProp199.xml"/><Relationship Id="rId30" Type="http://schemas.openxmlformats.org/officeDocument/2006/relationships/ctrlProp" Target="../ctrlProps/ctrlProp202.xml"/><Relationship Id="rId35" Type="http://schemas.openxmlformats.org/officeDocument/2006/relationships/ctrlProp" Target="../ctrlProps/ctrlProp207.xml"/><Relationship Id="rId43" Type="http://schemas.openxmlformats.org/officeDocument/2006/relationships/ctrlProp" Target="../ctrlProps/ctrlProp215.xml"/><Relationship Id="rId48" Type="http://schemas.openxmlformats.org/officeDocument/2006/relationships/ctrlProp" Target="../ctrlProps/ctrlProp220.xml"/><Relationship Id="rId56" Type="http://schemas.openxmlformats.org/officeDocument/2006/relationships/ctrlProp" Target="../ctrlProps/ctrlProp228.xml"/><Relationship Id="rId64" Type="http://schemas.openxmlformats.org/officeDocument/2006/relationships/ctrlProp" Target="../ctrlProps/ctrlProp236.xml"/><Relationship Id="rId8" Type="http://schemas.openxmlformats.org/officeDocument/2006/relationships/ctrlProp" Target="../ctrlProps/ctrlProp180.xml"/><Relationship Id="rId51" Type="http://schemas.openxmlformats.org/officeDocument/2006/relationships/ctrlProp" Target="../ctrlProps/ctrlProp223.xml"/><Relationship Id="rId3" Type="http://schemas.openxmlformats.org/officeDocument/2006/relationships/vmlDrawing" Target="../drawings/vmlDrawing8.vml"/><Relationship Id="rId12" Type="http://schemas.openxmlformats.org/officeDocument/2006/relationships/ctrlProp" Target="../ctrlProps/ctrlProp184.xml"/><Relationship Id="rId17" Type="http://schemas.openxmlformats.org/officeDocument/2006/relationships/ctrlProp" Target="../ctrlProps/ctrlProp189.xml"/><Relationship Id="rId25" Type="http://schemas.openxmlformats.org/officeDocument/2006/relationships/ctrlProp" Target="../ctrlProps/ctrlProp197.xml"/><Relationship Id="rId33" Type="http://schemas.openxmlformats.org/officeDocument/2006/relationships/ctrlProp" Target="../ctrlProps/ctrlProp205.xml"/><Relationship Id="rId38" Type="http://schemas.openxmlformats.org/officeDocument/2006/relationships/ctrlProp" Target="../ctrlProps/ctrlProp210.xml"/><Relationship Id="rId46" Type="http://schemas.openxmlformats.org/officeDocument/2006/relationships/ctrlProp" Target="../ctrlProps/ctrlProp218.xml"/><Relationship Id="rId59" Type="http://schemas.openxmlformats.org/officeDocument/2006/relationships/ctrlProp" Target="../ctrlProps/ctrlProp231.xml"/><Relationship Id="rId20" Type="http://schemas.openxmlformats.org/officeDocument/2006/relationships/ctrlProp" Target="../ctrlProps/ctrlProp192.xml"/><Relationship Id="rId41" Type="http://schemas.openxmlformats.org/officeDocument/2006/relationships/ctrlProp" Target="../ctrlProps/ctrlProp213.xml"/><Relationship Id="rId54" Type="http://schemas.openxmlformats.org/officeDocument/2006/relationships/ctrlProp" Target="../ctrlProps/ctrlProp226.xml"/><Relationship Id="rId62" Type="http://schemas.openxmlformats.org/officeDocument/2006/relationships/ctrlProp" Target="../ctrlProps/ctrlProp234.xml"/><Relationship Id="rId1" Type="http://schemas.openxmlformats.org/officeDocument/2006/relationships/printerSettings" Target="../printerSettings/printerSettings6.bin"/><Relationship Id="rId6" Type="http://schemas.openxmlformats.org/officeDocument/2006/relationships/ctrlProp" Target="../ctrlProps/ctrlProp178.xml"/><Relationship Id="rId15" Type="http://schemas.openxmlformats.org/officeDocument/2006/relationships/ctrlProp" Target="../ctrlProps/ctrlProp187.xml"/><Relationship Id="rId23" Type="http://schemas.openxmlformats.org/officeDocument/2006/relationships/ctrlProp" Target="../ctrlProps/ctrlProp195.xml"/><Relationship Id="rId28" Type="http://schemas.openxmlformats.org/officeDocument/2006/relationships/ctrlProp" Target="../ctrlProps/ctrlProp200.xml"/><Relationship Id="rId36" Type="http://schemas.openxmlformats.org/officeDocument/2006/relationships/ctrlProp" Target="../ctrlProps/ctrlProp208.xml"/><Relationship Id="rId49" Type="http://schemas.openxmlformats.org/officeDocument/2006/relationships/ctrlProp" Target="../ctrlProps/ctrlProp221.xml"/><Relationship Id="rId57" Type="http://schemas.openxmlformats.org/officeDocument/2006/relationships/ctrlProp" Target="../ctrlProps/ctrlProp229.xml"/><Relationship Id="rId10" Type="http://schemas.openxmlformats.org/officeDocument/2006/relationships/ctrlProp" Target="../ctrlProps/ctrlProp182.xml"/><Relationship Id="rId31" Type="http://schemas.openxmlformats.org/officeDocument/2006/relationships/ctrlProp" Target="../ctrlProps/ctrlProp203.xml"/><Relationship Id="rId44" Type="http://schemas.openxmlformats.org/officeDocument/2006/relationships/ctrlProp" Target="../ctrlProps/ctrlProp216.xml"/><Relationship Id="rId52" Type="http://schemas.openxmlformats.org/officeDocument/2006/relationships/ctrlProp" Target="../ctrlProps/ctrlProp224.xml"/><Relationship Id="rId60" Type="http://schemas.openxmlformats.org/officeDocument/2006/relationships/ctrlProp" Target="../ctrlProps/ctrlProp232.xml"/><Relationship Id="rId4" Type="http://schemas.openxmlformats.org/officeDocument/2006/relationships/vmlDrawing" Target="../drawings/vmlDrawing9.vml"/><Relationship Id="rId9" Type="http://schemas.openxmlformats.org/officeDocument/2006/relationships/ctrlProp" Target="../ctrlProps/ctrlProp181.x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245.xml"/><Relationship Id="rId18" Type="http://schemas.openxmlformats.org/officeDocument/2006/relationships/ctrlProp" Target="../ctrlProps/ctrlProp250.xml"/><Relationship Id="rId26" Type="http://schemas.openxmlformats.org/officeDocument/2006/relationships/ctrlProp" Target="../ctrlProps/ctrlProp258.xml"/><Relationship Id="rId39" Type="http://schemas.openxmlformats.org/officeDocument/2006/relationships/ctrlProp" Target="../ctrlProps/ctrlProp271.xml"/><Relationship Id="rId21" Type="http://schemas.openxmlformats.org/officeDocument/2006/relationships/ctrlProp" Target="../ctrlProps/ctrlProp253.xml"/><Relationship Id="rId34" Type="http://schemas.openxmlformats.org/officeDocument/2006/relationships/ctrlProp" Target="../ctrlProps/ctrlProp266.xml"/><Relationship Id="rId42" Type="http://schemas.openxmlformats.org/officeDocument/2006/relationships/ctrlProp" Target="../ctrlProps/ctrlProp274.xml"/><Relationship Id="rId47" Type="http://schemas.openxmlformats.org/officeDocument/2006/relationships/ctrlProp" Target="../ctrlProps/ctrlProp279.xml"/><Relationship Id="rId50" Type="http://schemas.openxmlformats.org/officeDocument/2006/relationships/ctrlProp" Target="../ctrlProps/ctrlProp282.xml"/><Relationship Id="rId55" Type="http://schemas.openxmlformats.org/officeDocument/2006/relationships/ctrlProp" Target="../ctrlProps/ctrlProp287.xml"/><Relationship Id="rId63" Type="http://schemas.openxmlformats.org/officeDocument/2006/relationships/ctrlProp" Target="../ctrlProps/ctrlProp295.xml"/><Relationship Id="rId7" Type="http://schemas.openxmlformats.org/officeDocument/2006/relationships/ctrlProp" Target="../ctrlProps/ctrlProp239.xml"/><Relationship Id="rId2" Type="http://schemas.openxmlformats.org/officeDocument/2006/relationships/drawing" Target="../drawings/drawing6.xml"/><Relationship Id="rId16" Type="http://schemas.openxmlformats.org/officeDocument/2006/relationships/ctrlProp" Target="../ctrlProps/ctrlProp248.xml"/><Relationship Id="rId29" Type="http://schemas.openxmlformats.org/officeDocument/2006/relationships/ctrlProp" Target="../ctrlProps/ctrlProp261.xml"/><Relationship Id="rId11" Type="http://schemas.openxmlformats.org/officeDocument/2006/relationships/ctrlProp" Target="../ctrlProps/ctrlProp243.xml"/><Relationship Id="rId24" Type="http://schemas.openxmlformats.org/officeDocument/2006/relationships/ctrlProp" Target="../ctrlProps/ctrlProp256.xml"/><Relationship Id="rId32" Type="http://schemas.openxmlformats.org/officeDocument/2006/relationships/ctrlProp" Target="../ctrlProps/ctrlProp264.xml"/><Relationship Id="rId37" Type="http://schemas.openxmlformats.org/officeDocument/2006/relationships/ctrlProp" Target="../ctrlProps/ctrlProp269.xml"/><Relationship Id="rId40" Type="http://schemas.openxmlformats.org/officeDocument/2006/relationships/ctrlProp" Target="../ctrlProps/ctrlProp272.xml"/><Relationship Id="rId45" Type="http://schemas.openxmlformats.org/officeDocument/2006/relationships/ctrlProp" Target="../ctrlProps/ctrlProp277.xml"/><Relationship Id="rId53" Type="http://schemas.openxmlformats.org/officeDocument/2006/relationships/ctrlProp" Target="../ctrlProps/ctrlProp285.xml"/><Relationship Id="rId58" Type="http://schemas.openxmlformats.org/officeDocument/2006/relationships/ctrlProp" Target="../ctrlProps/ctrlProp290.xml"/><Relationship Id="rId5" Type="http://schemas.openxmlformats.org/officeDocument/2006/relationships/ctrlProp" Target="../ctrlProps/ctrlProp237.xml"/><Relationship Id="rId61" Type="http://schemas.openxmlformats.org/officeDocument/2006/relationships/ctrlProp" Target="../ctrlProps/ctrlProp293.xml"/><Relationship Id="rId19" Type="http://schemas.openxmlformats.org/officeDocument/2006/relationships/ctrlProp" Target="../ctrlProps/ctrlProp251.xml"/><Relationship Id="rId14" Type="http://schemas.openxmlformats.org/officeDocument/2006/relationships/ctrlProp" Target="../ctrlProps/ctrlProp246.xml"/><Relationship Id="rId22" Type="http://schemas.openxmlformats.org/officeDocument/2006/relationships/ctrlProp" Target="../ctrlProps/ctrlProp254.xml"/><Relationship Id="rId27" Type="http://schemas.openxmlformats.org/officeDocument/2006/relationships/ctrlProp" Target="../ctrlProps/ctrlProp259.xml"/><Relationship Id="rId30" Type="http://schemas.openxmlformats.org/officeDocument/2006/relationships/ctrlProp" Target="../ctrlProps/ctrlProp262.xml"/><Relationship Id="rId35" Type="http://schemas.openxmlformats.org/officeDocument/2006/relationships/ctrlProp" Target="../ctrlProps/ctrlProp267.xml"/><Relationship Id="rId43" Type="http://schemas.openxmlformats.org/officeDocument/2006/relationships/ctrlProp" Target="../ctrlProps/ctrlProp275.xml"/><Relationship Id="rId48" Type="http://schemas.openxmlformats.org/officeDocument/2006/relationships/ctrlProp" Target="../ctrlProps/ctrlProp280.xml"/><Relationship Id="rId56" Type="http://schemas.openxmlformats.org/officeDocument/2006/relationships/ctrlProp" Target="../ctrlProps/ctrlProp288.xml"/><Relationship Id="rId64" Type="http://schemas.openxmlformats.org/officeDocument/2006/relationships/ctrlProp" Target="../ctrlProps/ctrlProp296.xml"/><Relationship Id="rId8" Type="http://schemas.openxmlformats.org/officeDocument/2006/relationships/ctrlProp" Target="../ctrlProps/ctrlProp240.xml"/><Relationship Id="rId51" Type="http://schemas.openxmlformats.org/officeDocument/2006/relationships/ctrlProp" Target="../ctrlProps/ctrlProp283.xml"/><Relationship Id="rId3" Type="http://schemas.openxmlformats.org/officeDocument/2006/relationships/vmlDrawing" Target="../drawings/vmlDrawing10.vml"/><Relationship Id="rId12" Type="http://schemas.openxmlformats.org/officeDocument/2006/relationships/ctrlProp" Target="../ctrlProps/ctrlProp244.xml"/><Relationship Id="rId17" Type="http://schemas.openxmlformats.org/officeDocument/2006/relationships/ctrlProp" Target="../ctrlProps/ctrlProp249.xml"/><Relationship Id="rId25" Type="http://schemas.openxmlformats.org/officeDocument/2006/relationships/ctrlProp" Target="../ctrlProps/ctrlProp257.xml"/><Relationship Id="rId33" Type="http://schemas.openxmlformats.org/officeDocument/2006/relationships/ctrlProp" Target="../ctrlProps/ctrlProp265.xml"/><Relationship Id="rId38" Type="http://schemas.openxmlformats.org/officeDocument/2006/relationships/ctrlProp" Target="../ctrlProps/ctrlProp270.xml"/><Relationship Id="rId46" Type="http://schemas.openxmlformats.org/officeDocument/2006/relationships/ctrlProp" Target="../ctrlProps/ctrlProp278.xml"/><Relationship Id="rId59" Type="http://schemas.openxmlformats.org/officeDocument/2006/relationships/ctrlProp" Target="../ctrlProps/ctrlProp291.xml"/><Relationship Id="rId20" Type="http://schemas.openxmlformats.org/officeDocument/2006/relationships/ctrlProp" Target="../ctrlProps/ctrlProp252.xml"/><Relationship Id="rId41" Type="http://schemas.openxmlformats.org/officeDocument/2006/relationships/ctrlProp" Target="../ctrlProps/ctrlProp273.xml"/><Relationship Id="rId54" Type="http://schemas.openxmlformats.org/officeDocument/2006/relationships/ctrlProp" Target="../ctrlProps/ctrlProp286.xml"/><Relationship Id="rId62" Type="http://schemas.openxmlformats.org/officeDocument/2006/relationships/ctrlProp" Target="../ctrlProps/ctrlProp294.xml"/><Relationship Id="rId1" Type="http://schemas.openxmlformats.org/officeDocument/2006/relationships/printerSettings" Target="../printerSettings/printerSettings7.bin"/><Relationship Id="rId6" Type="http://schemas.openxmlformats.org/officeDocument/2006/relationships/ctrlProp" Target="../ctrlProps/ctrlProp238.xml"/><Relationship Id="rId15" Type="http://schemas.openxmlformats.org/officeDocument/2006/relationships/ctrlProp" Target="../ctrlProps/ctrlProp247.xml"/><Relationship Id="rId23" Type="http://schemas.openxmlformats.org/officeDocument/2006/relationships/ctrlProp" Target="../ctrlProps/ctrlProp255.xml"/><Relationship Id="rId28" Type="http://schemas.openxmlformats.org/officeDocument/2006/relationships/ctrlProp" Target="../ctrlProps/ctrlProp260.xml"/><Relationship Id="rId36" Type="http://schemas.openxmlformats.org/officeDocument/2006/relationships/ctrlProp" Target="../ctrlProps/ctrlProp268.xml"/><Relationship Id="rId49" Type="http://schemas.openxmlformats.org/officeDocument/2006/relationships/ctrlProp" Target="../ctrlProps/ctrlProp281.xml"/><Relationship Id="rId57" Type="http://schemas.openxmlformats.org/officeDocument/2006/relationships/ctrlProp" Target="../ctrlProps/ctrlProp289.xml"/><Relationship Id="rId10" Type="http://schemas.openxmlformats.org/officeDocument/2006/relationships/ctrlProp" Target="../ctrlProps/ctrlProp242.xml"/><Relationship Id="rId31" Type="http://schemas.openxmlformats.org/officeDocument/2006/relationships/ctrlProp" Target="../ctrlProps/ctrlProp263.xml"/><Relationship Id="rId44" Type="http://schemas.openxmlformats.org/officeDocument/2006/relationships/ctrlProp" Target="../ctrlProps/ctrlProp276.xml"/><Relationship Id="rId52" Type="http://schemas.openxmlformats.org/officeDocument/2006/relationships/ctrlProp" Target="../ctrlProps/ctrlProp284.xml"/><Relationship Id="rId60" Type="http://schemas.openxmlformats.org/officeDocument/2006/relationships/ctrlProp" Target="../ctrlProps/ctrlProp292.xml"/><Relationship Id="rId4" Type="http://schemas.openxmlformats.org/officeDocument/2006/relationships/vmlDrawing" Target="../drawings/vmlDrawing11.vml"/><Relationship Id="rId9" Type="http://schemas.openxmlformats.org/officeDocument/2006/relationships/ctrlProp" Target="../ctrlProps/ctrlProp241.xml"/></Relationships>
</file>

<file path=xl/worksheets/_rels/sheet9.xml.rels><?xml version="1.0" encoding="UTF-8" standalone="yes"?>
<Relationships xmlns="http://schemas.openxmlformats.org/package/2006/relationships"><Relationship Id="rId26" Type="http://schemas.openxmlformats.org/officeDocument/2006/relationships/ctrlProp" Target="../ctrlProps/ctrlProp318.xml"/><Relationship Id="rId21" Type="http://schemas.openxmlformats.org/officeDocument/2006/relationships/ctrlProp" Target="../ctrlProps/ctrlProp313.xml"/><Relationship Id="rId42" Type="http://schemas.openxmlformats.org/officeDocument/2006/relationships/ctrlProp" Target="../ctrlProps/ctrlProp334.xml"/><Relationship Id="rId47" Type="http://schemas.openxmlformats.org/officeDocument/2006/relationships/ctrlProp" Target="../ctrlProps/ctrlProp339.xml"/><Relationship Id="rId63" Type="http://schemas.openxmlformats.org/officeDocument/2006/relationships/ctrlProp" Target="../ctrlProps/ctrlProp355.xml"/><Relationship Id="rId68" Type="http://schemas.openxmlformats.org/officeDocument/2006/relationships/ctrlProp" Target="../ctrlProps/ctrlProp360.xml"/><Relationship Id="rId84" Type="http://schemas.openxmlformats.org/officeDocument/2006/relationships/ctrlProp" Target="../ctrlProps/ctrlProp376.xml"/><Relationship Id="rId89" Type="http://schemas.openxmlformats.org/officeDocument/2006/relationships/ctrlProp" Target="../ctrlProps/ctrlProp381.xml"/><Relationship Id="rId16" Type="http://schemas.openxmlformats.org/officeDocument/2006/relationships/ctrlProp" Target="../ctrlProps/ctrlProp308.xml"/><Relationship Id="rId11" Type="http://schemas.openxmlformats.org/officeDocument/2006/relationships/ctrlProp" Target="../ctrlProps/ctrlProp303.xml"/><Relationship Id="rId32" Type="http://schemas.openxmlformats.org/officeDocument/2006/relationships/ctrlProp" Target="../ctrlProps/ctrlProp324.xml"/><Relationship Id="rId37" Type="http://schemas.openxmlformats.org/officeDocument/2006/relationships/ctrlProp" Target="../ctrlProps/ctrlProp329.xml"/><Relationship Id="rId53" Type="http://schemas.openxmlformats.org/officeDocument/2006/relationships/ctrlProp" Target="../ctrlProps/ctrlProp345.xml"/><Relationship Id="rId58" Type="http://schemas.openxmlformats.org/officeDocument/2006/relationships/ctrlProp" Target="../ctrlProps/ctrlProp350.xml"/><Relationship Id="rId74" Type="http://schemas.openxmlformats.org/officeDocument/2006/relationships/ctrlProp" Target="../ctrlProps/ctrlProp366.xml"/><Relationship Id="rId79" Type="http://schemas.openxmlformats.org/officeDocument/2006/relationships/ctrlProp" Target="../ctrlProps/ctrlProp371.xml"/><Relationship Id="rId5" Type="http://schemas.openxmlformats.org/officeDocument/2006/relationships/ctrlProp" Target="../ctrlProps/ctrlProp297.xml"/><Relationship Id="rId90" Type="http://schemas.openxmlformats.org/officeDocument/2006/relationships/ctrlProp" Target="../ctrlProps/ctrlProp382.xml"/><Relationship Id="rId22" Type="http://schemas.openxmlformats.org/officeDocument/2006/relationships/ctrlProp" Target="../ctrlProps/ctrlProp314.xml"/><Relationship Id="rId27" Type="http://schemas.openxmlformats.org/officeDocument/2006/relationships/ctrlProp" Target="../ctrlProps/ctrlProp319.xml"/><Relationship Id="rId43" Type="http://schemas.openxmlformats.org/officeDocument/2006/relationships/ctrlProp" Target="../ctrlProps/ctrlProp335.xml"/><Relationship Id="rId48" Type="http://schemas.openxmlformats.org/officeDocument/2006/relationships/ctrlProp" Target="../ctrlProps/ctrlProp340.xml"/><Relationship Id="rId64" Type="http://schemas.openxmlformats.org/officeDocument/2006/relationships/ctrlProp" Target="../ctrlProps/ctrlProp356.xml"/><Relationship Id="rId69" Type="http://schemas.openxmlformats.org/officeDocument/2006/relationships/ctrlProp" Target="../ctrlProps/ctrlProp361.xml"/><Relationship Id="rId8" Type="http://schemas.openxmlformats.org/officeDocument/2006/relationships/ctrlProp" Target="../ctrlProps/ctrlProp300.xml"/><Relationship Id="rId51" Type="http://schemas.openxmlformats.org/officeDocument/2006/relationships/ctrlProp" Target="../ctrlProps/ctrlProp343.xml"/><Relationship Id="rId72" Type="http://schemas.openxmlformats.org/officeDocument/2006/relationships/ctrlProp" Target="../ctrlProps/ctrlProp364.xml"/><Relationship Id="rId80" Type="http://schemas.openxmlformats.org/officeDocument/2006/relationships/ctrlProp" Target="../ctrlProps/ctrlProp372.xml"/><Relationship Id="rId85" Type="http://schemas.openxmlformats.org/officeDocument/2006/relationships/ctrlProp" Target="../ctrlProps/ctrlProp377.xml"/><Relationship Id="rId93" Type="http://schemas.openxmlformats.org/officeDocument/2006/relationships/ctrlProp" Target="../ctrlProps/ctrlProp385.xml"/><Relationship Id="rId3" Type="http://schemas.openxmlformats.org/officeDocument/2006/relationships/vmlDrawing" Target="../drawings/vmlDrawing12.vml"/><Relationship Id="rId12" Type="http://schemas.openxmlformats.org/officeDocument/2006/relationships/ctrlProp" Target="../ctrlProps/ctrlProp304.xml"/><Relationship Id="rId17" Type="http://schemas.openxmlformats.org/officeDocument/2006/relationships/ctrlProp" Target="../ctrlProps/ctrlProp309.xml"/><Relationship Id="rId25" Type="http://schemas.openxmlformats.org/officeDocument/2006/relationships/ctrlProp" Target="../ctrlProps/ctrlProp317.xml"/><Relationship Id="rId33" Type="http://schemas.openxmlformats.org/officeDocument/2006/relationships/ctrlProp" Target="../ctrlProps/ctrlProp325.xml"/><Relationship Id="rId38" Type="http://schemas.openxmlformats.org/officeDocument/2006/relationships/ctrlProp" Target="../ctrlProps/ctrlProp330.xml"/><Relationship Id="rId46" Type="http://schemas.openxmlformats.org/officeDocument/2006/relationships/ctrlProp" Target="../ctrlProps/ctrlProp338.xml"/><Relationship Id="rId59" Type="http://schemas.openxmlformats.org/officeDocument/2006/relationships/ctrlProp" Target="../ctrlProps/ctrlProp351.xml"/><Relationship Id="rId67" Type="http://schemas.openxmlformats.org/officeDocument/2006/relationships/ctrlProp" Target="../ctrlProps/ctrlProp359.xml"/><Relationship Id="rId20" Type="http://schemas.openxmlformats.org/officeDocument/2006/relationships/ctrlProp" Target="../ctrlProps/ctrlProp312.xml"/><Relationship Id="rId41" Type="http://schemas.openxmlformats.org/officeDocument/2006/relationships/ctrlProp" Target="../ctrlProps/ctrlProp333.xml"/><Relationship Id="rId54" Type="http://schemas.openxmlformats.org/officeDocument/2006/relationships/ctrlProp" Target="../ctrlProps/ctrlProp346.xml"/><Relationship Id="rId62" Type="http://schemas.openxmlformats.org/officeDocument/2006/relationships/ctrlProp" Target="../ctrlProps/ctrlProp354.xml"/><Relationship Id="rId70" Type="http://schemas.openxmlformats.org/officeDocument/2006/relationships/ctrlProp" Target="../ctrlProps/ctrlProp362.xml"/><Relationship Id="rId75" Type="http://schemas.openxmlformats.org/officeDocument/2006/relationships/ctrlProp" Target="../ctrlProps/ctrlProp367.xml"/><Relationship Id="rId83" Type="http://schemas.openxmlformats.org/officeDocument/2006/relationships/ctrlProp" Target="../ctrlProps/ctrlProp375.xml"/><Relationship Id="rId88" Type="http://schemas.openxmlformats.org/officeDocument/2006/relationships/ctrlProp" Target="../ctrlProps/ctrlProp380.xml"/><Relationship Id="rId91" Type="http://schemas.openxmlformats.org/officeDocument/2006/relationships/ctrlProp" Target="../ctrlProps/ctrlProp383.xml"/><Relationship Id="rId1" Type="http://schemas.openxmlformats.org/officeDocument/2006/relationships/printerSettings" Target="../printerSettings/printerSettings8.bin"/><Relationship Id="rId6" Type="http://schemas.openxmlformats.org/officeDocument/2006/relationships/ctrlProp" Target="../ctrlProps/ctrlProp298.xml"/><Relationship Id="rId15" Type="http://schemas.openxmlformats.org/officeDocument/2006/relationships/ctrlProp" Target="../ctrlProps/ctrlProp307.xml"/><Relationship Id="rId23" Type="http://schemas.openxmlformats.org/officeDocument/2006/relationships/ctrlProp" Target="../ctrlProps/ctrlProp315.xml"/><Relationship Id="rId28" Type="http://schemas.openxmlformats.org/officeDocument/2006/relationships/ctrlProp" Target="../ctrlProps/ctrlProp320.xml"/><Relationship Id="rId36" Type="http://schemas.openxmlformats.org/officeDocument/2006/relationships/ctrlProp" Target="../ctrlProps/ctrlProp328.xml"/><Relationship Id="rId49" Type="http://schemas.openxmlformats.org/officeDocument/2006/relationships/ctrlProp" Target="../ctrlProps/ctrlProp341.xml"/><Relationship Id="rId57" Type="http://schemas.openxmlformats.org/officeDocument/2006/relationships/ctrlProp" Target="../ctrlProps/ctrlProp349.xml"/><Relationship Id="rId10" Type="http://schemas.openxmlformats.org/officeDocument/2006/relationships/ctrlProp" Target="../ctrlProps/ctrlProp302.xml"/><Relationship Id="rId31" Type="http://schemas.openxmlformats.org/officeDocument/2006/relationships/ctrlProp" Target="../ctrlProps/ctrlProp323.xml"/><Relationship Id="rId44" Type="http://schemas.openxmlformats.org/officeDocument/2006/relationships/ctrlProp" Target="../ctrlProps/ctrlProp336.xml"/><Relationship Id="rId52" Type="http://schemas.openxmlformats.org/officeDocument/2006/relationships/ctrlProp" Target="../ctrlProps/ctrlProp344.xml"/><Relationship Id="rId60" Type="http://schemas.openxmlformats.org/officeDocument/2006/relationships/ctrlProp" Target="../ctrlProps/ctrlProp352.xml"/><Relationship Id="rId65" Type="http://schemas.openxmlformats.org/officeDocument/2006/relationships/ctrlProp" Target="../ctrlProps/ctrlProp357.xml"/><Relationship Id="rId73" Type="http://schemas.openxmlformats.org/officeDocument/2006/relationships/ctrlProp" Target="../ctrlProps/ctrlProp365.xml"/><Relationship Id="rId78" Type="http://schemas.openxmlformats.org/officeDocument/2006/relationships/ctrlProp" Target="../ctrlProps/ctrlProp370.xml"/><Relationship Id="rId81" Type="http://schemas.openxmlformats.org/officeDocument/2006/relationships/ctrlProp" Target="../ctrlProps/ctrlProp373.xml"/><Relationship Id="rId86" Type="http://schemas.openxmlformats.org/officeDocument/2006/relationships/ctrlProp" Target="../ctrlProps/ctrlProp378.xml"/><Relationship Id="rId94" Type="http://schemas.openxmlformats.org/officeDocument/2006/relationships/ctrlProp" Target="../ctrlProps/ctrlProp386.xml"/><Relationship Id="rId4" Type="http://schemas.openxmlformats.org/officeDocument/2006/relationships/vmlDrawing" Target="../drawings/vmlDrawing13.vml"/><Relationship Id="rId9" Type="http://schemas.openxmlformats.org/officeDocument/2006/relationships/ctrlProp" Target="../ctrlProps/ctrlProp301.xml"/><Relationship Id="rId13" Type="http://schemas.openxmlformats.org/officeDocument/2006/relationships/ctrlProp" Target="../ctrlProps/ctrlProp305.xml"/><Relationship Id="rId18" Type="http://schemas.openxmlformats.org/officeDocument/2006/relationships/ctrlProp" Target="../ctrlProps/ctrlProp310.xml"/><Relationship Id="rId39" Type="http://schemas.openxmlformats.org/officeDocument/2006/relationships/ctrlProp" Target="../ctrlProps/ctrlProp331.xml"/><Relationship Id="rId34" Type="http://schemas.openxmlformats.org/officeDocument/2006/relationships/ctrlProp" Target="../ctrlProps/ctrlProp326.xml"/><Relationship Id="rId50" Type="http://schemas.openxmlformats.org/officeDocument/2006/relationships/ctrlProp" Target="../ctrlProps/ctrlProp342.xml"/><Relationship Id="rId55" Type="http://schemas.openxmlformats.org/officeDocument/2006/relationships/ctrlProp" Target="../ctrlProps/ctrlProp347.xml"/><Relationship Id="rId76" Type="http://schemas.openxmlformats.org/officeDocument/2006/relationships/ctrlProp" Target="../ctrlProps/ctrlProp368.xml"/><Relationship Id="rId7" Type="http://schemas.openxmlformats.org/officeDocument/2006/relationships/ctrlProp" Target="../ctrlProps/ctrlProp299.xml"/><Relationship Id="rId71" Type="http://schemas.openxmlformats.org/officeDocument/2006/relationships/ctrlProp" Target="../ctrlProps/ctrlProp363.xml"/><Relationship Id="rId92" Type="http://schemas.openxmlformats.org/officeDocument/2006/relationships/ctrlProp" Target="../ctrlProps/ctrlProp384.xml"/><Relationship Id="rId2" Type="http://schemas.openxmlformats.org/officeDocument/2006/relationships/drawing" Target="../drawings/drawing7.xml"/><Relationship Id="rId29" Type="http://schemas.openxmlformats.org/officeDocument/2006/relationships/ctrlProp" Target="../ctrlProps/ctrlProp321.xml"/><Relationship Id="rId24" Type="http://schemas.openxmlformats.org/officeDocument/2006/relationships/ctrlProp" Target="../ctrlProps/ctrlProp316.xml"/><Relationship Id="rId40" Type="http://schemas.openxmlformats.org/officeDocument/2006/relationships/ctrlProp" Target="../ctrlProps/ctrlProp332.xml"/><Relationship Id="rId45" Type="http://schemas.openxmlformats.org/officeDocument/2006/relationships/ctrlProp" Target="../ctrlProps/ctrlProp337.xml"/><Relationship Id="rId66" Type="http://schemas.openxmlformats.org/officeDocument/2006/relationships/ctrlProp" Target="../ctrlProps/ctrlProp358.xml"/><Relationship Id="rId87" Type="http://schemas.openxmlformats.org/officeDocument/2006/relationships/ctrlProp" Target="../ctrlProps/ctrlProp379.xml"/><Relationship Id="rId61" Type="http://schemas.openxmlformats.org/officeDocument/2006/relationships/ctrlProp" Target="../ctrlProps/ctrlProp353.xml"/><Relationship Id="rId82" Type="http://schemas.openxmlformats.org/officeDocument/2006/relationships/ctrlProp" Target="../ctrlProps/ctrlProp374.xml"/><Relationship Id="rId19" Type="http://schemas.openxmlformats.org/officeDocument/2006/relationships/ctrlProp" Target="../ctrlProps/ctrlProp311.xml"/><Relationship Id="rId14" Type="http://schemas.openxmlformats.org/officeDocument/2006/relationships/ctrlProp" Target="../ctrlProps/ctrlProp306.xml"/><Relationship Id="rId30" Type="http://schemas.openxmlformats.org/officeDocument/2006/relationships/ctrlProp" Target="../ctrlProps/ctrlProp322.xml"/><Relationship Id="rId35" Type="http://schemas.openxmlformats.org/officeDocument/2006/relationships/ctrlProp" Target="../ctrlProps/ctrlProp327.xml"/><Relationship Id="rId56" Type="http://schemas.openxmlformats.org/officeDocument/2006/relationships/ctrlProp" Target="../ctrlProps/ctrlProp348.xml"/><Relationship Id="rId77" Type="http://schemas.openxmlformats.org/officeDocument/2006/relationships/ctrlProp" Target="../ctrlProps/ctrlProp369.xm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F25"/>
  <sheetViews>
    <sheetView workbookViewId="0">
      <selection activeCell="D1" sqref="D1:D25"/>
    </sheetView>
  </sheetViews>
  <sheetFormatPr defaultRowHeight="15" x14ac:dyDescent="0.25"/>
  <sheetData>
    <row r="1" spans="1:6" x14ac:dyDescent="0.25">
      <c r="A1" s="4"/>
      <c r="D1" s="99"/>
    </row>
    <row r="2" spans="1:6" x14ac:dyDescent="0.25">
      <c r="A2" s="2">
        <v>0.125</v>
      </c>
      <c r="B2" s="1"/>
      <c r="C2" s="2">
        <v>0.25</v>
      </c>
      <c r="D2" s="100">
        <v>0.125</v>
      </c>
      <c r="F2" s="1" t="s">
        <v>2</v>
      </c>
    </row>
    <row r="3" spans="1:6" x14ac:dyDescent="0.25">
      <c r="A3" s="2">
        <v>0.25</v>
      </c>
      <c r="B3" s="1"/>
      <c r="C3" s="2">
        <v>0.5</v>
      </c>
      <c r="D3" s="100">
        <v>0.25</v>
      </c>
      <c r="F3" s="1" t="s">
        <v>3</v>
      </c>
    </row>
    <row r="4" spans="1:6" x14ac:dyDescent="0.25">
      <c r="A4" s="2">
        <v>0.375</v>
      </c>
      <c r="B4" s="1"/>
      <c r="C4" s="2">
        <v>0.75</v>
      </c>
      <c r="D4" s="100">
        <v>0.375</v>
      </c>
    </row>
    <row r="5" spans="1:6" x14ac:dyDescent="0.25">
      <c r="A5" s="2">
        <v>0.5</v>
      </c>
      <c r="B5" s="1"/>
      <c r="C5" s="2">
        <v>1</v>
      </c>
      <c r="D5" s="100">
        <v>0.5</v>
      </c>
    </row>
    <row r="6" spans="1:6" x14ac:dyDescent="0.25">
      <c r="A6" s="2">
        <v>0.625</v>
      </c>
      <c r="B6" s="1"/>
      <c r="C6" s="2">
        <v>1.25</v>
      </c>
      <c r="D6" s="100">
        <v>0.625</v>
      </c>
    </row>
    <row r="7" spans="1:6" x14ac:dyDescent="0.25">
      <c r="A7" s="2">
        <v>0.75</v>
      </c>
      <c r="B7" s="1"/>
      <c r="C7" s="2">
        <v>1.5</v>
      </c>
      <c r="D7" s="100">
        <v>0.75</v>
      </c>
    </row>
    <row r="8" spans="1:6" x14ac:dyDescent="0.25">
      <c r="A8" s="2">
        <v>0.875</v>
      </c>
      <c r="B8" s="1"/>
      <c r="C8" s="2">
        <v>1.75</v>
      </c>
      <c r="D8" s="100">
        <v>0.875</v>
      </c>
    </row>
    <row r="9" spans="1:6" x14ac:dyDescent="0.25">
      <c r="A9" s="3">
        <v>1</v>
      </c>
      <c r="B9" s="1"/>
      <c r="C9" s="2">
        <v>2</v>
      </c>
      <c r="D9" s="101">
        <v>1</v>
      </c>
    </row>
    <row r="10" spans="1:6" x14ac:dyDescent="0.25">
      <c r="A10" s="2">
        <v>1.125</v>
      </c>
      <c r="B10" s="1"/>
      <c r="C10" s="2"/>
      <c r="D10" s="100">
        <v>1.125</v>
      </c>
    </row>
    <row r="11" spans="1:6" x14ac:dyDescent="0.25">
      <c r="A11" s="2">
        <v>1.25</v>
      </c>
      <c r="B11" s="1"/>
      <c r="C11" s="2"/>
      <c r="D11" s="100">
        <v>1.25</v>
      </c>
    </row>
    <row r="12" spans="1:6" x14ac:dyDescent="0.25">
      <c r="A12" s="2">
        <v>1.375</v>
      </c>
      <c r="B12" s="1"/>
      <c r="C12" s="2"/>
      <c r="D12" s="100">
        <v>1.375</v>
      </c>
    </row>
    <row r="13" spans="1:6" x14ac:dyDescent="0.25">
      <c r="A13" s="2">
        <v>1.5</v>
      </c>
      <c r="B13" s="1"/>
      <c r="C13" s="1"/>
      <c r="D13" s="100">
        <v>1.5</v>
      </c>
    </row>
    <row r="14" spans="1:6" x14ac:dyDescent="0.25">
      <c r="A14" s="2">
        <v>1.625</v>
      </c>
      <c r="B14" s="1"/>
      <c r="C14" s="1"/>
      <c r="D14" s="100">
        <v>1.625</v>
      </c>
    </row>
    <row r="15" spans="1:6" x14ac:dyDescent="0.25">
      <c r="A15" s="2">
        <v>1.75</v>
      </c>
      <c r="B15" s="1"/>
      <c r="C15" s="1"/>
      <c r="D15" s="100">
        <v>1.75</v>
      </c>
    </row>
    <row r="16" spans="1:6" x14ac:dyDescent="0.25">
      <c r="A16" s="2">
        <v>1.875</v>
      </c>
      <c r="B16" s="1"/>
      <c r="C16" s="1"/>
      <c r="D16" s="100">
        <v>1.875</v>
      </c>
    </row>
    <row r="17" spans="1:4" x14ac:dyDescent="0.25">
      <c r="A17" s="2">
        <v>2</v>
      </c>
      <c r="D17" s="100">
        <v>2</v>
      </c>
    </row>
    <row r="18" spans="1:4" x14ac:dyDescent="0.25">
      <c r="D18" s="100">
        <v>2.125</v>
      </c>
    </row>
    <row r="19" spans="1:4" x14ac:dyDescent="0.25">
      <c r="D19" s="100">
        <v>2.25</v>
      </c>
    </row>
    <row r="20" spans="1:4" x14ac:dyDescent="0.25">
      <c r="D20" s="100">
        <v>2.375</v>
      </c>
    </row>
    <row r="21" spans="1:4" x14ac:dyDescent="0.25">
      <c r="D21" s="100">
        <v>2.5</v>
      </c>
    </row>
    <row r="22" spans="1:4" x14ac:dyDescent="0.25">
      <c r="D22" s="100">
        <v>2.625</v>
      </c>
    </row>
    <row r="23" spans="1:4" x14ac:dyDescent="0.25">
      <c r="D23" s="100">
        <v>2.75</v>
      </c>
    </row>
    <row r="24" spans="1:4" x14ac:dyDescent="0.25">
      <c r="D24" s="100">
        <v>2.875</v>
      </c>
    </row>
    <row r="25" spans="1:4" x14ac:dyDescent="0.25">
      <c r="D25" s="101">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B112"/>
  <sheetViews>
    <sheetView showGridLines="0" tabSelected="1" topLeftCell="A136" zoomScale="110" zoomScaleNormal="110" workbookViewId="0">
      <selection activeCell="B24" sqref="B24"/>
    </sheetView>
  </sheetViews>
  <sheetFormatPr defaultColWidth="0" defaultRowHeight="15" x14ac:dyDescent="0.25"/>
  <cols>
    <col min="1" max="1" width="154.140625" style="120" customWidth="1"/>
    <col min="2" max="2" width="2.42578125" style="121" customWidth="1"/>
    <col min="3" max="16384" width="154.140625" style="122" hidden="1"/>
  </cols>
  <sheetData>
    <row r="1" spans="1:2" ht="60.75" customHeight="1" x14ac:dyDescent="0.25">
      <c r="A1" s="227"/>
    </row>
    <row r="2" spans="1:2" ht="21" x14ac:dyDescent="0.35">
      <c r="A2" s="229" t="s">
        <v>147</v>
      </c>
      <c r="B2" s="123"/>
    </row>
    <row r="3" spans="1:2" ht="21" x14ac:dyDescent="0.35">
      <c r="A3" s="228" t="s">
        <v>140</v>
      </c>
      <c r="B3" s="123"/>
    </row>
    <row r="4" spans="1:2" ht="24" customHeight="1" x14ac:dyDescent="0.25">
      <c r="A4" s="124"/>
      <c r="B4" s="125"/>
    </row>
    <row r="5" spans="1:2" ht="15.75" x14ac:dyDescent="0.25">
      <c r="A5" s="231" t="s">
        <v>142</v>
      </c>
      <c r="B5" s="126"/>
    </row>
    <row r="6" spans="1:2" ht="15.75" x14ac:dyDescent="0.25">
      <c r="A6" s="230" t="s">
        <v>143</v>
      </c>
      <c r="B6" s="127"/>
    </row>
    <row r="7" spans="1:2" ht="16.5" thickBot="1" x14ac:dyDescent="0.3">
      <c r="A7" s="128"/>
      <c r="B7" s="129"/>
    </row>
    <row r="8" spans="1:2" ht="15.75" x14ac:dyDescent="0.25">
      <c r="A8" s="232" t="s">
        <v>13</v>
      </c>
      <c r="B8" s="130"/>
    </row>
    <row r="9" spans="1:2" ht="15.75" x14ac:dyDescent="0.25">
      <c r="A9" s="233" t="s">
        <v>14</v>
      </c>
      <c r="B9" s="130"/>
    </row>
    <row r="10" spans="1:2" ht="15.75" x14ac:dyDescent="0.25">
      <c r="A10" s="234" t="s">
        <v>15</v>
      </c>
      <c r="B10" s="130"/>
    </row>
    <row r="11" spans="1:2" ht="15.75" x14ac:dyDescent="0.25">
      <c r="A11" s="235" t="s">
        <v>145</v>
      </c>
      <c r="B11" s="130"/>
    </row>
    <row r="12" spans="1:2" ht="15.75" x14ac:dyDescent="0.25">
      <c r="A12" s="235" t="s">
        <v>16</v>
      </c>
      <c r="B12" s="130"/>
    </row>
    <row r="13" spans="1:2" ht="15.75" x14ac:dyDescent="0.25">
      <c r="A13" s="235" t="s">
        <v>17</v>
      </c>
      <c r="B13" s="106"/>
    </row>
    <row r="14" spans="1:2" ht="15.75" x14ac:dyDescent="0.25">
      <c r="A14" s="235" t="s">
        <v>18</v>
      </c>
      <c r="B14" s="106"/>
    </row>
    <row r="15" spans="1:2" ht="30" customHeight="1" x14ac:dyDescent="0.25">
      <c r="A15" s="235" t="s">
        <v>19</v>
      </c>
      <c r="B15" s="130"/>
    </row>
    <row r="16" spans="1:2" ht="15.75" x14ac:dyDescent="0.25">
      <c r="A16" s="236" t="s">
        <v>94</v>
      </c>
      <c r="B16" s="130"/>
    </row>
    <row r="17" spans="1:2" ht="15.75" x14ac:dyDescent="0.25">
      <c r="A17" s="236" t="s">
        <v>20</v>
      </c>
      <c r="B17" s="131"/>
    </row>
    <row r="18" spans="1:2" ht="31.5" x14ac:dyDescent="0.25">
      <c r="A18" s="235" t="s">
        <v>194</v>
      </c>
      <c r="B18" s="131"/>
    </row>
    <row r="19" spans="1:2" ht="31.5" x14ac:dyDescent="0.25">
      <c r="A19" s="235" t="s">
        <v>100</v>
      </c>
      <c r="B19" s="131"/>
    </row>
    <row r="20" spans="1:2" ht="15.75" x14ac:dyDescent="0.25">
      <c r="A20" s="237" t="s">
        <v>144</v>
      </c>
      <c r="B20" s="131"/>
    </row>
    <row r="21" spans="1:2" ht="15.75" x14ac:dyDescent="0.25">
      <c r="A21" s="237"/>
      <c r="B21" s="131"/>
    </row>
    <row r="22" spans="1:2" ht="15.75" x14ac:dyDescent="0.25">
      <c r="A22" s="143"/>
      <c r="B22" s="131"/>
    </row>
    <row r="23" spans="1:2" ht="15.75" x14ac:dyDescent="0.25">
      <c r="A23" s="238" t="s">
        <v>101</v>
      </c>
      <c r="B23" s="131"/>
    </row>
    <row r="24" spans="1:2" ht="30" x14ac:dyDescent="0.25">
      <c r="A24" s="239" t="s">
        <v>146</v>
      </c>
      <c r="B24" s="131"/>
    </row>
    <row r="25" spans="1:2" ht="15.75" x14ac:dyDescent="0.25">
      <c r="A25" s="239"/>
      <c r="B25" s="131"/>
    </row>
    <row r="26" spans="1:2" ht="15.75" x14ac:dyDescent="0.25">
      <c r="A26" s="240" t="s">
        <v>102</v>
      </c>
      <c r="B26" s="131"/>
    </row>
    <row r="27" spans="1:2" ht="30" x14ac:dyDescent="0.25">
      <c r="A27" s="239" t="s">
        <v>148</v>
      </c>
      <c r="B27" s="131"/>
    </row>
    <row r="28" spans="1:2" ht="15.75" x14ac:dyDescent="0.25">
      <c r="A28" s="239"/>
      <c r="B28" s="131"/>
    </row>
    <row r="29" spans="1:2" ht="45" x14ac:dyDescent="0.25">
      <c r="A29" s="239" t="s">
        <v>152</v>
      </c>
      <c r="B29" s="131"/>
    </row>
    <row r="30" spans="1:2" ht="15.75" x14ac:dyDescent="0.25">
      <c r="A30" s="239"/>
      <c r="B30" s="131"/>
    </row>
    <row r="31" spans="1:2" ht="15.75" x14ac:dyDescent="0.25">
      <c r="A31" s="239" t="s">
        <v>150</v>
      </c>
      <c r="B31" s="131"/>
    </row>
    <row r="32" spans="1:2" ht="15.75" x14ac:dyDescent="0.25">
      <c r="A32" s="239"/>
      <c r="B32" s="131"/>
    </row>
    <row r="33" spans="1:2" ht="15.75" x14ac:dyDescent="0.25">
      <c r="A33" s="239" t="s">
        <v>151</v>
      </c>
      <c r="B33" s="131"/>
    </row>
    <row r="34" spans="1:2" ht="15.75" x14ac:dyDescent="0.25">
      <c r="A34" s="239"/>
      <c r="B34" s="131"/>
    </row>
    <row r="35" spans="1:2" ht="15.75" x14ac:dyDescent="0.25">
      <c r="A35" s="240" t="s">
        <v>103</v>
      </c>
      <c r="B35" s="131"/>
    </row>
    <row r="36" spans="1:2" ht="15.75" x14ac:dyDescent="0.25">
      <c r="A36" s="239" t="s">
        <v>149</v>
      </c>
      <c r="B36" s="131"/>
    </row>
    <row r="37" spans="1:2" ht="15.75" x14ac:dyDescent="0.25">
      <c r="A37" s="239"/>
      <c r="B37" s="107"/>
    </row>
    <row r="38" spans="1:2" ht="15.75" x14ac:dyDescent="0.25">
      <c r="A38" s="239" t="s">
        <v>104</v>
      </c>
      <c r="B38" s="130"/>
    </row>
    <row r="39" spans="1:2" s="132" customFormat="1" ht="15.75" x14ac:dyDescent="0.25">
      <c r="A39" s="239"/>
      <c r="B39" s="130"/>
    </row>
    <row r="40" spans="1:2" ht="15.75" x14ac:dyDescent="0.25">
      <c r="A40" s="240" t="s">
        <v>105</v>
      </c>
      <c r="B40" s="107"/>
    </row>
    <row r="41" spans="1:2" ht="30" x14ac:dyDescent="0.25">
      <c r="A41" s="239" t="s">
        <v>153</v>
      </c>
      <c r="B41" s="133"/>
    </row>
    <row r="42" spans="1:2" ht="16.5" thickBot="1" x14ac:dyDescent="0.3">
      <c r="A42" s="143"/>
      <c r="B42" s="130"/>
    </row>
    <row r="43" spans="1:2" ht="16.5" thickBot="1" x14ac:dyDescent="0.3">
      <c r="A43" s="134"/>
      <c r="B43" s="130"/>
    </row>
    <row r="44" spans="1:2" ht="15.75" x14ac:dyDescent="0.25">
      <c r="A44" s="241" t="s">
        <v>106</v>
      </c>
      <c r="B44" s="130"/>
    </row>
    <row r="45" spans="1:2" ht="16.5" thickBot="1" x14ac:dyDescent="0.3">
      <c r="A45" s="242" t="s">
        <v>128</v>
      </c>
      <c r="B45" s="130"/>
    </row>
    <row r="46" spans="1:2" ht="16.5" thickBot="1" x14ac:dyDescent="0.3">
      <c r="A46" s="171"/>
      <c r="B46" s="130"/>
    </row>
    <row r="47" spans="1:2" ht="19.5" thickBot="1" x14ac:dyDescent="0.35">
      <c r="A47" s="243" t="s">
        <v>107</v>
      </c>
      <c r="B47" s="130"/>
    </row>
    <row r="48" spans="1:2" ht="15.75" x14ac:dyDescent="0.25">
      <c r="A48" s="244" t="s">
        <v>108</v>
      </c>
      <c r="B48" s="133"/>
    </row>
    <row r="49" spans="1:2" ht="15.75" x14ac:dyDescent="0.25">
      <c r="A49" s="245" t="s">
        <v>154</v>
      </c>
      <c r="B49" s="130"/>
    </row>
    <row r="50" spans="1:2" ht="47.25" x14ac:dyDescent="0.25">
      <c r="A50" s="235" t="s">
        <v>159</v>
      </c>
      <c r="B50" s="130"/>
    </row>
    <row r="51" spans="1:2" ht="15.75" x14ac:dyDescent="0.25">
      <c r="A51" s="235" t="s">
        <v>155</v>
      </c>
      <c r="B51" s="130"/>
    </row>
    <row r="52" spans="1:2" ht="15.75" x14ac:dyDescent="0.25">
      <c r="A52" s="235"/>
      <c r="B52" s="130"/>
    </row>
    <row r="53" spans="1:2" ht="15.75" x14ac:dyDescent="0.25">
      <c r="A53" s="235" t="s">
        <v>22</v>
      </c>
      <c r="B53" s="130"/>
    </row>
    <row r="54" spans="1:2" ht="35.25" customHeight="1" x14ac:dyDescent="0.25">
      <c r="A54" s="235" t="s">
        <v>109</v>
      </c>
      <c r="B54" s="130"/>
    </row>
    <row r="55" spans="1:2" ht="15.75" customHeight="1" x14ac:dyDescent="0.25">
      <c r="A55" s="246" t="s">
        <v>156</v>
      </c>
      <c r="B55" s="130"/>
    </row>
    <row r="56" spans="1:2" ht="15.75" x14ac:dyDescent="0.25">
      <c r="A56" s="245" t="s">
        <v>91</v>
      </c>
      <c r="B56" s="133"/>
    </row>
    <row r="57" spans="1:2" ht="15.75" x14ac:dyDescent="0.25">
      <c r="A57" s="235" t="s">
        <v>110</v>
      </c>
      <c r="B57" s="130"/>
    </row>
    <row r="58" spans="1:2" ht="24" customHeight="1" x14ac:dyDescent="0.25">
      <c r="A58" s="235" t="s">
        <v>111</v>
      </c>
      <c r="B58" s="130"/>
    </row>
    <row r="59" spans="1:2" ht="15.75" x14ac:dyDescent="0.25">
      <c r="A59" s="235" t="s">
        <v>60</v>
      </c>
      <c r="B59" s="130"/>
    </row>
    <row r="60" spans="1:2" ht="31.5" x14ac:dyDescent="0.25">
      <c r="A60" s="235" t="s">
        <v>157</v>
      </c>
      <c r="B60" s="133"/>
    </row>
    <row r="61" spans="1:2" ht="15.75" x14ac:dyDescent="0.25">
      <c r="A61" s="235" t="s">
        <v>23</v>
      </c>
      <c r="B61" s="130"/>
    </row>
    <row r="62" spans="1:2" ht="32.25" thickBot="1" x14ac:dyDescent="0.3">
      <c r="A62" s="247" t="s">
        <v>35</v>
      </c>
      <c r="B62" s="130"/>
    </row>
    <row r="63" spans="1:2" ht="16.5" thickBot="1" x14ac:dyDescent="0.3">
      <c r="A63" s="248"/>
      <c r="B63" s="135"/>
    </row>
    <row r="64" spans="1:2" ht="15.75" x14ac:dyDescent="0.25">
      <c r="A64" s="249" t="s">
        <v>158</v>
      </c>
      <c r="B64" s="133"/>
    </row>
    <row r="65" spans="1:2" ht="32.25" thickBot="1" x14ac:dyDescent="0.3">
      <c r="A65" s="250" t="s">
        <v>112</v>
      </c>
      <c r="B65" s="133"/>
    </row>
    <row r="66" spans="1:2" ht="19.5" thickBot="1" x14ac:dyDescent="0.35">
      <c r="A66" s="251" t="s">
        <v>113</v>
      </c>
      <c r="B66" s="133"/>
    </row>
    <row r="67" spans="1:2" ht="15.75" x14ac:dyDescent="0.25">
      <c r="A67" s="252" t="s">
        <v>114</v>
      </c>
      <c r="B67" s="133"/>
    </row>
    <row r="68" spans="1:2" ht="15.75" x14ac:dyDescent="0.25">
      <c r="A68" s="253" t="s">
        <v>115</v>
      </c>
      <c r="B68" s="133"/>
    </row>
    <row r="69" spans="1:2" ht="15.75" x14ac:dyDescent="0.25">
      <c r="A69" s="253" t="s">
        <v>92</v>
      </c>
      <c r="B69" s="133"/>
    </row>
    <row r="70" spans="1:2" ht="15.75" x14ac:dyDescent="0.25">
      <c r="A70" s="249" t="s">
        <v>93</v>
      </c>
      <c r="B70" s="133"/>
    </row>
    <row r="71" spans="1:2" ht="31.5" x14ac:dyDescent="0.25">
      <c r="A71" s="250" t="s">
        <v>116</v>
      </c>
      <c r="B71" s="133"/>
    </row>
    <row r="72" spans="1:2" ht="15.75" x14ac:dyDescent="0.25">
      <c r="A72" s="249" t="s">
        <v>117</v>
      </c>
      <c r="B72" s="133"/>
    </row>
    <row r="73" spans="1:2" ht="15.75" x14ac:dyDescent="0.25">
      <c r="A73" s="253" t="s">
        <v>118</v>
      </c>
      <c r="B73" s="133"/>
    </row>
    <row r="74" spans="1:2" ht="15.75" x14ac:dyDescent="0.25">
      <c r="A74" s="253" t="s">
        <v>95</v>
      </c>
      <c r="B74" s="133"/>
    </row>
    <row r="75" spans="1:2" ht="15.75" x14ac:dyDescent="0.25">
      <c r="A75" s="253" t="s">
        <v>98</v>
      </c>
      <c r="B75" s="133"/>
    </row>
    <row r="76" spans="1:2" ht="15.75" x14ac:dyDescent="0.25">
      <c r="A76" s="253" t="s">
        <v>96</v>
      </c>
      <c r="B76" s="133"/>
    </row>
    <row r="77" spans="1:2" ht="16.5" thickBot="1" x14ac:dyDescent="0.3">
      <c r="A77" s="253" t="s">
        <v>97</v>
      </c>
      <c r="B77" s="133"/>
    </row>
    <row r="78" spans="1:2" ht="16.5" thickBot="1" x14ac:dyDescent="0.3">
      <c r="A78" s="248"/>
      <c r="B78" s="133"/>
    </row>
    <row r="79" spans="1:2" ht="15.75" x14ac:dyDescent="0.25">
      <c r="A79" s="254" t="s">
        <v>119</v>
      </c>
      <c r="B79" s="133"/>
    </row>
    <row r="80" spans="1:2" ht="31.5" x14ac:dyDescent="0.25">
      <c r="A80" s="255" t="s">
        <v>160</v>
      </c>
      <c r="B80" s="130"/>
    </row>
    <row r="81" spans="1:2" ht="15.75" x14ac:dyDescent="0.25">
      <c r="A81" s="255"/>
      <c r="B81" s="135"/>
    </row>
    <row r="82" spans="1:2" ht="15.75" x14ac:dyDescent="0.25">
      <c r="A82" s="255" t="s">
        <v>120</v>
      </c>
      <c r="B82" s="135"/>
    </row>
    <row r="83" spans="1:2" ht="15.75" x14ac:dyDescent="0.25">
      <c r="A83" s="255"/>
      <c r="B83" s="135"/>
    </row>
    <row r="84" spans="1:2" ht="31.5" x14ac:dyDescent="0.25">
      <c r="A84" s="255" t="s">
        <v>161</v>
      </c>
      <c r="B84" s="107"/>
    </row>
    <row r="85" spans="1:2" ht="15.75" x14ac:dyDescent="0.25">
      <c r="A85" s="171"/>
      <c r="B85" s="136"/>
    </row>
    <row r="86" spans="1:2" ht="15.75" x14ac:dyDescent="0.25">
      <c r="A86" s="256" t="s">
        <v>162</v>
      </c>
      <c r="B86" s="137"/>
    </row>
    <row r="87" spans="1:2" ht="16.5" thickBot="1" x14ac:dyDescent="0.3">
      <c r="A87" s="257" t="s">
        <v>122</v>
      </c>
      <c r="B87" s="138"/>
    </row>
    <row r="88" spans="1:2" ht="15.75" x14ac:dyDescent="0.25">
      <c r="A88" s="258"/>
      <c r="B88" s="137"/>
    </row>
    <row r="89" spans="1:2" ht="16.5" thickBot="1" x14ac:dyDescent="0.3">
      <c r="A89" s="259" t="s">
        <v>163</v>
      </c>
      <c r="B89" s="137"/>
    </row>
    <row r="90" spans="1:2" ht="15.75" x14ac:dyDescent="0.25">
      <c r="A90" s="260" t="s">
        <v>44</v>
      </c>
      <c r="B90" s="137"/>
    </row>
    <row r="91" spans="1:2" ht="31.5" x14ac:dyDescent="0.25">
      <c r="A91" s="261" t="s">
        <v>164</v>
      </c>
      <c r="B91" s="137"/>
    </row>
    <row r="92" spans="1:2" ht="15.75" x14ac:dyDescent="0.25">
      <c r="A92" s="262" t="s">
        <v>165</v>
      </c>
    </row>
    <row r="93" spans="1:2" ht="15.75" x14ac:dyDescent="0.25">
      <c r="A93" s="262" t="s">
        <v>41</v>
      </c>
    </row>
    <row r="94" spans="1:2" ht="31.5" x14ac:dyDescent="0.25">
      <c r="A94" s="262" t="s">
        <v>42</v>
      </c>
    </row>
    <row r="95" spans="1:2" ht="15.75" x14ac:dyDescent="0.25">
      <c r="A95" s="262"/>
    </row>
    <row r="96" spans="1:2" ht="15.75" x14ac:dyDescent="0.25">
      <c r="A96" s="261" t="s">
        <v>166</v>
      </c>
    </row>
    <row r="97" spans="1:2" ht="31.5" x14ac:dyDescent="0.25">
      <c r="A97" s="262" t="s">
        <v>167</v>
      </c>
    </row>
    <row r="98" spans="1:2" ht="15.75" x14ac:dyDescent="0.25">
      <c r="A98" s="262"/>
    </row>
    <row r="99" spans="1:2" ht="16.5" thickBot="1" x14ac:dyDescent="0.3">
      <c r="A99" s="263" t="s">
        <v>43</v>
      </c>
    </row>
    <row r="100" spans="1:2" ht="16.5" thickBot="1" x14ac:dyDescent="0.3">
      <c r="A100" s="139"/>
    </row>
    <row r="101" spans="1:2" ht="15.75" x14ac:dyDescent="0.25">
      <c r="A101" s="264" t="s">
        <v>30</v>
      </c>
    </row>
    <row r="102" spans="1:2" ht="15.75" x14ac:dyDescent="0.25">
      <c r="A102" s="141" t="s">
        <v>168</v>
      </c>
    </row>
    <row r="103" spans="1:2" ht="15.75" x14ac:dyDescent="0.25">
      <c r="A103" s="141" t="s">
        <v>169</v>
      </c>
    </row>
    <row r="104" spans="1:2" ht="15.75" x14ac:dyDescent="0.25">
      <c r="A104" s="141" t="s">
        <v>31</v>
      </c>
    </row>
    <row r="105" spans="1:2" ht="31.5" x14ac:dyDescent="0.25">
      <c r="A105" s="141" t="s">
        <v>32</v>
      </c>
    </row>
    <row r="106" spans="1:2" ht="15.75" x14ac:dyDescent="0.25">
      <c r="A106" s="141"/>
    </row>
    <row r="107" spans="1:2" ht="15.75" x14ac:dyDescent="0.25">
      <c r="A107" s="140" t="s">
        <v>61</v>
      </c>
    </row>
    <row r="108" spans="1:2" s="143" customFormat="1" ht="15.75" x14ac:dyDescent="0.25">
      <c r="A108" s="141"/>
      <c r="B108" s="142"/>
    </row>
    <row r="109" spans="1:2" ht="15.75" x14ac:dyDescent="0.25">
      <c r="A109" s="141" t="s">
        <v>121</v>
      </c>
    </row>
    <row r="110" spans="1:2" ht="15.75" x14ac:dyDescent="0.25">
      <c r="A110" s="140"/>
    </row>
    <row r="111" spans="1:2" x14ac:dyDescent="0.25">
      <c r="A111" s="121"/>
    </row>
    <row r="112" spans="1:2" x14ac:dyDescent="0.25">
      <c r="B112" s="122"/>
    </row>
  </sheetData>
  <sheetProtection algorithmName="SHA-512" hashValue="OsUNf6npk3jHBdWhgYMBCY34c6X8RfYLqtFr0xTonNyPGFnPkM5yDsOlJ2SfwwwBRRf+ZnL6z0bjg4IFXzGJPA==" saltValue="gI3hbpwB9jbs+R8KJSBhQg==" spinCount="100000" sheet="1" selectLockedCells="1"/>
  <hyperlinks>
    <hyperlink ref="A17" r:id="rId1" xr:uid="{00000000-0004-0000-0100-000000000000}"/>
    <hyperlink ref="A16" r:id="rId2" xr:uid="{00000000-0004-0000-0100-000001000000}"/>
    <hyperlink ref="A44" location="'SFA Notes'!A1" display="Sponsor Notes" xr:uid="{00000000-0004-0000-0100-000002000000}"/>
    <hyperlink ref="A48" location="'All Meals'!A1" display="Entering Meals into the “All Meals” Tab" xr:uid="{00000000-0004-0000-0100-000003000000}"/>
    <hyperlink ref="A101" location="'Weekly Report'!A1" display="Weekly Report" xr:uid="{00000000-0004-0000-0100-000004000000}"/>
    <hyperlink ref="A90" location="Monday!A1" display="Step 4 (Selecting Meals and Vegetables for each day of the week)" xr:uid="{00000000-0004-0000-0100-000005000000}"/>
  </hyperlinks>
  <pageMargins left="0.7" right="0.7" top="0.7" bottom="0.75" header="0.3" footer="0.3"/>
  <pageSetup scale="85" orientation="portrait" r:id="rId3"/>
  <headerFooter>
    <oddFooter>Page &amp;P</oddFooter>
  </headerFooter>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O44"/>
  <sheetViews>
    <sheetView showGridLines="0" zoomScaleNormal="100" workbookViewId="0">
      <selection activeCell="A3" sqref="A3:O44"/>
    </sheetView>
  </sheetViews>
  <sheetFormatPr defaultColWidth="0" defaultRowHeight="15" x14ac:dyDescent="0.25"/>
  <cols>
    <col min="1" max="13" width="8.42578125" style="12" customWidth="1"/>
    <col min="14" max="14" width="7" style="12" hidden="1" customWidth="1"/>
    <col min="15" max="15" width="9.140625" style="12" hidden="1" customWidth="1"/>
    <col min="16" max="16" width="2" style="12" customWidth="1"/>
    <col min="17" max="16384" width="0" style="12" hidden="1"/>
  </cols>
  <sheetData>
    <row r="1" spans="1:15" x14ac:dyDescent="0.25">
      <c r="A1" s="265" t="s">
        <v>21</v>
      </c>
      <c r="B1" s="266"/>
      <c r="C1" s="266"/>
      <c r="D1" s="266"/>
      <c r="E1" s="266"/>
      <c r="F1" s="266"/>
      <c r="G1" s="266"/>
      <c r="H1" s="266"/>
      <c r="I1" s="266"/>
      <c r="J1" s="266"/>
      <c r="K1" s="266"/>
      <c r="L1" s="266"/>
      <c r="M1" s="266"/>
      <c r="N1" s="266"/>
      <c r="O1" s="267"/>
    </row>
    <row r="2" spans="1:15" ht="22.5" customHeight="1" x14ac:dyDescent="0.25">
      <c r="A2" s="268"/>
      <c r="B2" s="269"/>
      <c r="C2" s="269"/>
      <c r="D2" s="269"/>
      <c r="E2" s="269"/>
      <c r="F2" s="269"/>
      <c r="G2" s="269"/>
      <c r="H2" s="269"/>
      <c r="I2" s="269"/>
      <c r="J2" s="269"/>
      <c r="K2" s="269"/>
      <c r="L2" s="269"/>
      <c r="M2" s="269"/>
      <c r="N2" s="269"/>
      <c r="O2" s="270"/>
    </row>
    <row r="3" spans="1:15" x14ac:dyDescent="0.25">
      <c r="A3" s="271"/>
      <c r="B3" s="272"/>
      <c r="C3" s="272"/>
      <c r="D3" s="272"/>
      <c r="E3" s="272"/>
      <c r="F3" s="272"/>
      <c r="G3" s="272"/>
      <c r="H3" s="272"/>
      <c r="I3" s="272"/>
      <c r="J3" s="272"/>
      <c r="K3" s="272"/>
      <c r="L3" s="272"/>
      <c r="M3" s="272"/>
      <c r="N3" s="272"/>
      <c r="O3" s="273"/>
    </row>
    <row r="4" spans="1:15" x14ac:dyDescent="0.25">
      <c r="A4" s="274"/>
      <c r="B4" s="275"/>
      <c r="C4" s="275"/>
      <c r="D4" s="275"/>
      <c r="E4" s="275"/>
      <c r="F4" s="275"/>
      <c r="G4" s="275"/>
      <c r="H4" s="275"/>
      <c r="I4" s="275"/>
      <c r="J4" s="275"/>
      <c r="K4" s="275"/>
      <c r="L4" s="275"/>
      <c r="M4" s="275"/>
      <c r="N4" s="275"/>
      <c r="O4" s="276"/>
    </row>
    <row r="5" spans="1:15" x14ac:dyDescent="0.25">
      <c r="A5" s="274"/>
      <c r="B5" s="275"/>
      <c r="C5" s="275"/>
      <c r="D5" s="275"/>
      <c r="E5" s="275"/>
      <c r="F5" s="275"/>
      <c r="G5" s="275"/>
      <c r="H5" s="275"/>
      <c r="I5" s="275"/>
      <c r="J5" s="275"/>
      <c r="K5" s="275"/>
      <c r="L5" s="275"/>
      <c r="M5" s="275"/>
      <c r="N5" s="275"/>
      <c r="O5" s="276"/>
    </row>
    <row r="6" spans="1:15" x14ac:dyDescent="0.25">
      <c r="A6" s="274"/>
      <c r="B6" s="275"/>
      <c r="C6" s="275"/>
      <c r="D6" s="275"/>
      <c r="E6" s="275"/>
      <c r="F6" s="275"/>
      <c r="G6" s="275"/>
      <c r="H6" s="275"/>
      <c r="I6" s="275"/>
      <c r="J6" s="275"/>
      <c r="K6" s="275"/>
      <c r="L6" s="275"/>
      <c r="M6" s="275"/>
      <c r="N6" s="275"/>
      <c r="O6" s="276"/>
    </row>
    <row r="7" spans="1:15" x14ac:dyDescent="0.25">
      <c r="A7" s="274"/>
      <c r="B7" s="275"/>
      <c r="C7" s="275"/>
      <c r="D7" s="275"/>
      <c r="E7" s="275"/>
      <c r="F7" s="275"/>
      <c r="G7" s="275"/>
      <c r="H7" s="275"/>
      <c r="I7" s="275"/>
      <c r="J7" s="275"/>
      <c r="K7" s="275"/>
      <c r="L7" s="275"/>
      <c r="M7" s="275"/>
      <c r="N7" s="275"/>
      <c r="O7" s="276"/>
    </row>
    <row r="8" spans="1:15" x14ac:dyDescent="0.25">
      <c r="A8" s="274"/>
      <c r="B8" s="275"/>
      <c r="C8" s="275"/>
      <c r="D8" s="275"/>
      <c r="E8" s="275"/>
      <c r="F8" s="275"/>
      <c r="G8" s="275"/>
      <c r="H8" s="275"/>
      <c r="I8" s="275"/>
      <c r="J8" s="275"/>
      <c r="K8" s="275"/>
      <c r="L8" s="275"/>
      <c r="M8" s="275"/>
      <c r="N8" s="275"/>
      <c r="O8" s="276"/>
    </row>
    <row r="9" spans="1:15" x14ac:dyDescent="0.25">
      <c r="A9" s="274"/>
      <c r="B9" s="275"/>
      <c r="C9" s="275"/>
      <c r="D9" s="275"/>
      <c r="E9" s="275"/>
      <c r="F9" s="275"/>
      <c r="G9" s="275"/>
      <c r="H9" s="275"/>
      <c r="I9" s="275"/>
      <c r="J9" s="275"/>
      <c r="K9" s="275"/>
      <c r="L9" s="275"/>
      <c r="M9" s="275"/>
      <c r="N9" s="275"/>
      <c r="O9" s="276"/>
    </row>
    <row r="10" spans="1:15" x14ac:dyDescent="0.25">
      <c r="A10" s="274"/>
      <c r="B10" s="275"/>
      <c r="C10" s="275"/>
      <c r="D10" s="275"/>
      <c r="E10" s="275"/>
      <c r="F10" s="275"/>
      <c r="G10" s="275"/>
      <c r="H10" s="275"/>
      <c r="I10" s="275"/>
      <c r="J10" s="275"/>
      <c r="K10" s="275"/>
      <c r="L10" s="275"/>
      <c r="M10" s="275"/>
      <c r="N10" s="275"/>
      <c r="O10" s="276"/>
    </row>
    <row r="11" spans="1:15" x14ac:dyDescent="0.25">
      <c r="A11" s="274"/>
      <c r="B11" s="275"/>
      <c r="C11" s="275"/>
      <c r="D11" s="275"/>
      <c r="E11" s="275"/>
      <c r="F11" s="275"/>
      <c r="G11" s="275"/>
      <c r="H11" s="275"/>
      <c r="I11" s="275"/>
      <c r="J11" s="275"/>
      <c r="K11" s="275"/>
      <c r="L11" s="275"/>
      <c r="M11" s="275"/>
      <c r="N11" s="275"/>
      <c r="O11" s="276"/>
    </row>
    <row r="12" spans="1:15" x14ac:dyDescent="0.25">
      <c r="A12" s="274"/>
      <c r="B12" s="275"/>
      <c r="C12" s="275"/>
      <c r="D12" s="275"/>
      <c r="E12" s="275"/>
      <c r="F12" s="275"/>
      <c r="G12" s="275"/>
      <c r="H12" s="275"/>
      <c r="I12" s="275"/>
      <c r="J12" s="275"/>
      <c r="K12" s="275"/>
      <c r="L12" s="275"/>
      <c r="M12" s="275"/>
      <c r="N12" s="275"/>
      <c r="O12" s="276"/>
    </row>
    <row r="13" spans="1:15" x14ac:dyDescent="0.25">
      <c r="A13" s="274"/>
      <c r="B13" s="275"/>
      <c r="C13" s="275"/>
      <c r="D13" s="275"/>
      <c r="E13" s="275"/>
      <c r="F13" s="275"/>
      <c r="G13" s="275"/>
      <c r="H13" s="275"/>
      <c r="I13" s="275"/>
      <c r="J13" s="275"/>
      <c r="K13" s="275"/>
      <c r="L13" s="275"/>
      <c r="M13" s="275"/>
      <c r="N13" s="275"/>
      <c r="O13" s="276"/>
    </row>
    <row r="14" spans="1:15" x14ac:dyDescent="0.25">
      <c r="A14" s="274"/>
      <c r="B14" s="275"/>
      <c r="C14" s="275"/>
      <c r="D14" s="275"/>
      <c r="E14" s="275"/>
      <c r="F14" s="275"/>
      <c r="G14" s="275"/>
      <c r="H14" s="275"/>
      <c r="I14" s="275"/>
      <c r="J14" s="275"/>
      <c r="K14" s="275"/>
      <c r="L14" s="275"/>
      <c r="M14" s="275"/>
      <c r="N14" s="275"/>
      <c r="O14" s="276"/>
    </row>
    <row r="15" spans="1:15" x14ac:dyDescent="0.25">
      <c r="A15" s="274"/>
      <c r="B15" s="275"/>
      <c r="C15" s="275"/>
      <c r="D15" s="275"/>
      <c r="E15" s="275"/>
      <c r="F15" s="275"/>
      <c r="G15" s="275"/>
      <c r="H15" s="275"/>
      <c r="I15" s="275"/>
      <c r="J15" s="275"/>
      <c r="K15" s="275"/>
      <c r="L15" s="275"/>
      <c r="M15" s="275"/>
      <c r="N15" s="275"/>
      <c r="O15" s="276"/>
    </row>
    <row r="16" spans="1:15" x14ac:dyDescent="0.25">
      <c r="A16" s="274"/>
      <c r="B16" s="275"/>
      <c r="C16" s="275"/>
      <c r="D16" s="275"/>
      <c r="E16" s="275"/>
      <c r="F16" s="275"/>
      <c r="G16" s="275"/>
      <c r="H16" s="275"/>
      <c r="I16" s="275"/>
      <c r="J16" s="275"/>
      <c r="K16" s="275"/>
      <c r="L16" s="275"/>
      <c r="M16" s="275"/>
      <c r="N16" s="275"/>
      <c r="O16" s="276"/>
    </row>
    <row r="17" spans="1:15" x14ac:dyDescent="0.25">
      <c r="A17" s="274"/>
      <c r="B17" s="275"/>
      <c r="C17" s="275"/>
      <c r="D17" s="275"/>
      <c r="E17" s="275"/>
      <c r="F17" s="275"/>
      <c r="G17" s="275"/>
      <c r="H17" s="275"/>
      <c r="I17" s="275"/>
      <c r="J17" s="275"/>
      <c r="K17" s="275"/>
      <c r="L17" s="275"/>
      <c r="M17" s="275"/>
      <c r="N17" s="275"/>
      <c r="O17" s="276"/>
    </row>
    <row r="18" spans="1:15" x14ac:dyDescent="0.25">
      <c r="A18" s="274"/>
      <c r="B18" s="275"/>
      <c r="C18" s="275"/>
      <c r="D18" s="275"/>
      <c r="E18" s="275"/>
      <c r="F18" s="275"/>
      <c r="G18" s="275"/>
      <c r="H18" s="275"/>
      <c r="I18" s="275"/>
      <c r="J18" s="275"/>
      <c r="K18" s="275"/>
      <c r="L18" s="275"/>
      <c r="M18" s="275"/>
      <c r="N18" s="275"/>
      <c r="O18" s="276"/>
    </row>
    <row r="19" spans="1:15" x14ac:dyDescent="0.25">
      <c r="A19" s="274"/>
      <c r="B19" s="275"/>
      <c r="C19" s="275"/>
      <c r="D19" s="275"/>
      <c r="E19" s="275"/>
      <c r="F19" s="275"/>
      <c r="G19" s="275"/>
      <c r="H19" s="275"/>
      <c r="I19" s="275"/>
      <c r="J19" s="275"/>
      <c r="K19" s="275"/>
      <c r="L19" s="275"/>
      <c r="M19" s="275"/>
      <c r="N19" s="275"/>
      <c r="O19" s="276"/>
    </row>
    <row r="20" spans="1:15" x14ac:dyDescent="0.25">
      <c r="A20" s="274"/>
      <c r="B20" s="275"/>
      <c r="C20" s="275"/>
      <c r="D20" s="275"/>
      <c r="E20" s="275"/>
      <c r="F20" s="275"/>
      <c r="G20" s="275"/>
      <c r="H20" s="275"/>
      <c r="I20" s="275"/>
      <c r="J20" s="275"/>
      <c r="K20" s="275"/>
      <c r="L20" s="275"/>
      <c r="M20" s="275"/>
      <c r="N20" s="275"/>
      <c r="O20" s="276"/>
    </row>
    <row r="21" spans="1:15" x14ac:dyDescent="0.25">
      <c r="A21" s="274"/>
      <c r="B21" s="275"/>
      <c r="C21" s="275"/>
      <c r="D21" s="275"/>
      <c r="E21" s="275"/>
      <c r="F21" s="275"/>
      <c r="G21" s="275"/>
      <c r="H21" s="275"/>
      <c r="I21" s="275"/>
      <c r="J21" s="275"/>
      <c r="K21" s="275"/>
      <c r="L21" s="275"/>
      <c r="M21" s="275"/>
      <c r="N21" s="275"/>
      <c r="O21" s="276"/>
    </row>
    <row r="22" spans="1:15" x14ac:dyDescent="0.25">
      <c r="A22" s="274"/>
      <c r="B22" s="275"/>
      <c r="C22" s="275"/>
      <c r="D22" s="275"/>
      <c r="E22" s="275"/>
      <c r="F22" s="275"/>
      <c r="G22" s="275"/>
      <c r="H22" s="275"/>
      <c r="I22" s="275"/>
      <c r="J22" s="275"/>
      <c r="K22" s="275"/>
      <c r="L22" s="275"/>
      <c r="M22" s="275"/>
      <c r="N22" s="275"/>
      <c r="O22" s="276"/>
    </row>
    <row r="23" spans="1:15" x14ac:dyDescent="0.25">
      <c r="A23" s="274"/>
      <c r="B23" s="275"/>
      <c r="C23" s="275"/>
      <c r="D23" s="275"/>
      <c r="E23" s="275"/>
      <c r="F23" s="275"/>
      <c r="G23" s="275"/>
      <c r="H23" s="275"/>
      <c r="I23" s="275"/>
      <c r="J23" s="275"/>
      <c r="K23" s="275"/>
      <c r="L23" s="275"/>
      <c r="M23" s="275"/>
      <c r="N23" s="275"/>
      <c r="O23" s="276"/>
    </row>
    <row r="24" spans="1:15" x14ac:dyDescent="0.25">
      <c r="A24" s="274"/>
      <c r="B24" s="275"/>
      <c r="C24" s="275"/>
      <c r="D24" s="275"/>
      <c r="E24" s="275"/>
      <c r="F24" s="275"/>
      <c r="G24" s="275"/>
      <c r="H24" s="275"/>
      <c r="I24" s="275"/>
      <c r="J24" s="275"/>
      <c r="K24" s="275"/>
      <c r="L24" s="275"/>
      <c r="M24" s="275"/>
      <c r="N24" s="275"/>
      <c r="O24" s="276"/>
    </row>
    <row r="25" spans="1:15" x14ac:dyDescent="0.25">
      <c r="A25" s="274"/>
      <c r="B25" s="275"/>
      <c r="C25" s="275"/>
      <c r="D25" s="275"/>
      <c r="E25" s="275"/>
      <c r="F25" s="275"/>
      <c r="G25" s="275"/>
      <c r="H25" s="275"/>
      <c r="I25" s="275"/>
      <c r="J25" s="275"/>
      <c r="K25" s="275"/>
      <c r="L25" s="275"/>
      <c r="M25" s="275"/>
      <c r="N25" s="275"/>
      <c r="O25" s="276"/>
    </row>
    <row r="26" spans="1:15" x14ac:dyDescent="0.25">
      <c r="A26" s="274"/>
      <c r="B26" s="275"/>
      <c r="C26" s="275"/>
      <c r="D26" s="275"/>
      <c r="E26" s="275"/>
      <c r="F26" s="275"/>
      <c r="G26" s="275"/>
      <c r="H26" s="275"/>
      <c r="I26" s="275"/>
      <c r="J26" s="275"/>
      <c r="K26" s="275"/>
      <c r="L26" s="275"/>
      <c r="M26" s="275"/>
      <c r="N26" s="275"/>
      <c r="O26" s="276"/>
    </row>
    <row r="27" spans="1:15" x14ac:dyDescent="0.25">
      <c r="A27" s="274"/>
      <c r="B27" s="275"/>
      <c r="C27" s="275"/>
      <c r="D27" s="275"/>
      <c r="E27" s="275"/>
      <c r="F27" s="275"/>
      <c r="G27" s="275"/>
      <c r="H27" s="275"/>
      <c r="I27" s="275"/>
      <c r="J27" s="275"/>
      <c r="K27" s="275"/>
      <c r="L27" s="275"/>
      <c r="M27" s="275"/>
      <c r="N27" s="275"/>
      <c r="O27" s="276"/>
    </row>
    <row r="28" spans="1:15" x14ac:dyDescent="0.25">
      <c r="A28" s="274"/>
      <c r="B28" s="275"/>
      <c r="C28" s="275"/>
      <c r="D28" s="275"/>
      <c r="E28" s="275"/>
      <c r="F28" s="275"/>
      <c r="G28" s="275"/>
      <c r="H28" s="275"/>
      <c r="I28" s="275"/>
      <c r="J28" s="275"/>
      <c r="K28" s="275"/>
      <c r="L28" s="275"/>
      <c r="M28" s="275"/>
      <c r="N28" s="275"/>
      <c r="O28" s="276"/>
    </row>
    <row r="29" spans="1:15" x14ac:dyDescent="0.25">
      <c r="A29" s="274"/>
      <c r="B29" s="275"/>
      <c r="C29" s="275"/>
      <c r="D29" s="275"/>
      <c r="E29" s="275"/>
      <c r="F29" s="275"/>
      <c r="G29" s="275"/>
      <c r="H29" s="275"/>
      <c r="I29" s="275"/>
      <c r="J29" s="275"/>
      <c r="K29" s="275"/>
      <c r="L29" s="275"/>
      <c r="M29" s="275"/>
      <c r="N29" s="275"/>
      <c r="O29" s="276"/>
    </row>
    <row r="30" spans="1:15" x14ac:dyDescent="0.25">
      <c r="A30" s="274"/>
      <c r="B30" s="275"/>
      <c r="C30" s="275"/>
      <c r="D30" s="275"/>
      <c r="E30" s="275"/>
      <c r="F30" s="275"/>
      <c r="G30" s="275"/>
      <c r="H30" s="275"/>
      <c r="I30" s="275"/>
      <c r="J30" s="275"/>
      <c r="K30" s="275"/>
      <c r="L30" s="275"/>
      <c r="M30" s="275"/>
      <c r="N30" s="275"/>
      <c r="O30" s="276"/>
    </row>
    <row r="31" spans="1:15" x14ac:dyDescent="0.25">
      <c r="A31" s="274"/>
      <c r="B31" s="275"/>
      <c r="C31" s="275"/>
      <c r="D31" s="275"/>
      <c r="E31" s="275"/>
      <c r="F31" s="275"/>
      <c r="G31" s="275"/>
      <c r="H31" s="275"/>
      <c r="I31" s="275"/>
      <c r="J31" s="275"/>
      <c r="K31" s="275"/>
      <c r="L31" s="275"/>
      <c r="M31" s="275"/>
      <c r="N31" s="275"/>
      <c r="O31" s="276"/>
    </row>
    <row r="32" spans="1:15" x14ac:dyDescent="0.25">
      <c r="A32" s="274"/>
      <c r="B32" s="275"/>
      <c r="C32" s="275"/>
      <c r="D32" s="275"/>
      <c r="E32" s="275"/>
      <c r="F32" s="275"/>
      <c r="G32" s="275"/>
      <c r="H32" s="275"/>
      <c r="I32" s="275"/>
      <c r="J32" s="275"/>
      <c r="K32" s="275"/>
      <c r="L32" s="275"/>
      <c r="M32" s="275"/>
      <c r="N32" s="275"/>
      <c r="O32" s="276"/>
    </row>
    <row r="33" spans="1:15" x14ac:dyDescent="0.25">
      <c r="A33" s="274"/>
      <c r="B33" s="275"/>
      <c r="C33" s="275"/>
      <c r="D33" s="275"/>
      <c r="E33" s="275"/>
      <c r="F33" s="275"/>
      <c r="G33" s="275"/>
      <c r="H33" s="275"/>
      <c r="I33" s="275"/>
      <c r="J33" s="275"/>
      <c r="K33" s="275"/>
      <c r="L33" s="275"/>
      <c r="M33" s="275"/>
      <c r="N33" s="275"/>
      <c r="O33" s="276"/>
    </row>
    <row r="34" spans="1:15" x14ac:dyDescent="0.25">
      <c r="A34" s="274"/>
      <c r="B34" s="275"/>
      <c r="C34" s="275"/>
      <c r="D34" s="275"/>
      <c r="E34" s="275"/>
      <c r="F34" s="275"/>
      <c r="G34" s="275"/>
      <c r="H34" s="275"/>
      <c r="I34" s="275"/>
      <c r="J34" s="275"/>
      <c r="K34" s="275"/>
      <c r="L34" s="275"/>
      <c r="M34" s="275"/>
      <c r="N34" s="275"/>
      <c r="O34" s="276"/>
    </row>
    <row r="35" spans="1:15" x14ac:dyDescent="0.25">
      <c r="A35" s="274"/>
      <c r="B35" s="275"/>
      <c r="C35" s="275"/>
      <c r="D35" s="275"/>
      <c r="E35" s="275"/>
      <c r="F35" s="275"/>
      <c r="G35" s="275"/>
      <c r="H35" s="275"/>
      <c r="I35" s="275"/>
      <c r="J35" s="275"/>
      <c r="K35" s="275"/>
      <c r="L35" s="275"/>
      <c r="M35" s="275"/>
      <c r="N35" s="275"/>
      <c r="O35" s="276"/>
    </row>
    <row r="36" spans="1:15" x14ac:dyDescent="0.25">
      <c r="A36" s="274"/>
      <c r="B36" s="275"/>
      <c r="C36" s="275"/>
      <c r="D36" s="275"/>
      <c r="E36" s="275"/>
      <c r="F36" s="275"/>
      <c r="G36" s="275"/>
      <c r="H36" s="275"/>
      <c r="I36" s="275"/>
      <c r="J36" s="275"/>
      <c r="K36" s="275"/>
      <c r="L36" s="275"/>
      <c r="M36" s="275"/>
      <c r="N36" s="275"/>
      <c r="O36" s="276"/>
    </row>
    <row r="37" spans="1:15" x14ac:dyDescent="0.25">
      <c r="A37" s="274"/>
      <c r="B37" s="275"/>
      <c r="C37" s="275"/>
      <c r="D37" s="275"/>
      <c r="E37" s="275"/>
      <c r="F37" s="275"/>
      <c r="G37" s="275"/>
      <c r="H37" s="275"/>
      <c r="I37" s="275"/>
      <c r="J37" s="275"/>
      <c r="K37" s="275"/>
      <c r="L37" s="275"/>
      <c r="M37" s="275"/>
      <c r="N37" s="275"/>
      <c r="O37" s="276"/>
    </row>
    <row r="38" spans="1:15" x14ac:dyDescent="0.25">
      <c r="A38" s="274"/>
      <c r="B38" s="275"/>
      <c r="C38" s="275"/>
      <c r="D38" s="275"/>
      <c r="E38" s="275"/>
      <c r="F38" s="275"/>
      <c r="G38" s="275"/>
      <c r="H38" s="275"/>
      <c r="I38" s="275"/>
      <c r="J38" s="275"/>
      <c r="K38" s="275"/>
      <c r="L38" s="275"/>
      <c r="M38" s="275"/>
      <c r="N38" s="275"/>
      <c r="O38" s="276"/>
    </row>
    <row r="39" spans="1:15" x14ac:dyDescent="0.25">
      <c r="A39" s="274"/>
      <c r="B39" s="275"/>
      <c r="C39" s="275"/>
      <c r="D39" s="275"/>
      <c r="E39" s="275"/>
      <c r="F39" s="275"/>
      <c r="G39" s="275"/>
      <c r="H39" s="275"/>
      <c r="I39" s="275"/>
      <c r="J39" s="275"/>
      <c r="K39" s="275"/>
      <c r="L39" s="275"/>
      <c r="M39" s="275"/>
      <c r="N39" s="275"/>
      <c r="O39" s="276"/>
    </row>
    <row r="40" spans="1:15" x14ac:dyDescent="0.25">
      <c r="A40" s="274"/>
      <c r="B40" s="275"/>
      <c r="C40" s="275"/>
      <c r="D40" s="275"/>
      <c r="E40" s="275"/>
      <c r="F40" s="275"/>
      <c r="G40" s="275"/>
      <c r="H40" s="275"/>
      <c r="I40" s="275"/>
      <c r="J40" s="275"/>
      <c r="K40" s="275"/>
      <c r="L40" s="275"/>
      <c r="M40" s="275"/>
      <c r="N40" s="275"/>
      <c r="O40" s="276"/>
    </row>
    <row r="41" spans="1:15" x14ac:dyDescent="0.25">
      <c r="A41" s="274"/>
      <c r="B41" s="275"/>
      <c r="C41" s="275"/>
      <c r="D41" s="275"/>
      <c r="E41" s="275"/>
      <c r="F41" s="275"/>
      <c r="G41" s="275"/>
      <c r="H41" s="275"/>
      <c r="I41" s="275"/>
      <c r="J41" s="275"/>
      <c r="K41" s="275"/>
      <c r="L41" s="275"/>
      <c r="M41" s="275"/>
      <c r="N41" s="275"/>
      <c r="O41" s="276"/>
    </row>
    <row r="42" spans="1:15" x14ac:dyDescent="0.25">
      <c r="A42" s="274"/>
      <c r="B42" s="275"/>
      <c r="C42" s="275"/>
      <c r="D42" s="275"/>
      <c r="E42" s="275"/>
      <c r="F42" s="275"/>
      <c r="G42" s="275"/>
      <c r="H42" s="275"/>
      <c r="I42" s="275"/>
      <c r="J42" s="275"/>
      <c r="K42" s="275"/>
      <c r="L42" s="275"/>
      <c r="M42" s="275"/>
      <c r="N42" s="275"/>
      <c r="O42" s="276"/>
    </row>
    <row r="43" spans="1:15" x14ac:dyDescent="0.25">
      <c r="A43" s="274"/>
      <c r="B43" s="275"/>
      <c r="C43" s="275"/>
      <c r="D43" s="275"/>
      <c r="E43" s="275"/>
      <c r="F43" s="275"/>
      <c r="G43" s="275"/>
      <c r="H43" s="275"/>
      <c r="I43" s="275"/>
      <c r="J43" s="275"/>
      <c r="K43" s="275"/>
      <c r="L43" s="275"/>
      <c r="M43" s="275"/>
      <c r="N43" s="275"/>
      <c r="O43" s="276"/>
    </row>
    <row r="44" spans="1:15" x14ac:dyDescent="0.25">
      <c r="A44" s="277"/>
      <c r="B44" s="278"/>
      <c r="C44" s="278"/>
      <c r="D44" s="278"/>
      <c r="E44" s="278"/>
      <c r="F44" s="278"/>
      <c r="G44" s="278"/>
      <c r="H44" s="278"/>
      <c r="I44" s="278"/>
      <c r="J44" s="278"/>
      <c r="K44" s="278"/>
      <c r="L44" s="278"/>
      <c r="M44" s="278"/>
      <c r="N44" s="278"/>
      <c r="O44" s="279"/>
    </row>
  </sheetData>
  <sheetProtection password="CB21" sheet="1"/>
  <mergeCells count="2">
    <mergeCell ref="A1:O2"/>
    <mergeCell ref="A3:O44"/>
  </mergeCells>
  <pageMargins left="0.7" right="0.7" top="0.75" bottom="0.75" header="0.3" footer="0.3"/>
  <pageSetup scale="80" orientation="portrait" r:id="rId1"/>
  <headerFooter>
    <oddHeader>&amp;L&amp;G</oddHeader>
    <oddFooter>Page &amp;P</oddFooter>
  </headerFooter>
  <legacyDrawingHF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Y62"/>
  <sheetViews>
    <sheetView showGridLines="0" zoomScale="60" zoomScaleNormal="60" workbookViewId="0">
      <pane xSplit="3" ySplit="10" topLeftCell="D11" activePane="bottomRight" state="frozen"/>
      <selection activeCell="A3" activeCellId="1" sqref="A1:T2 A3:W44"/>
      <selection pane="topRight" activeCell="A3" activeCellId="1" sqref="A1:T2 A3:W44"/>
      <selection pane="bottomLeft" activeCell="A3" activeCellId="1" sqref="A1:T2 A3:W44"/>
      <selection pane="bottomRight" activeCell="F3" sqref="F3:S3"/>
    </sheetView>
  </sheetViews>
  <sheetFormatPr defaultColWidth="9.140625" defaultRowHeight="15" x14ac:dyDescent="0.25"/>
  <cols>
    <col min="1" max="1" width="0.140625" style="102" hidden="1" customWidth="1"/>
    <col min="2" max="2" width="10" style="102" customWidth="1"/>
    <col min="3" max="3" width="47.28515625" style="170" customWidth="1"/>
    <col min="4" max="4" width="22.5703125" style="102" customWidth="1"/>
    <col min="5" max="5" width="25.85546875" style="102" customWidth="1"/>
    <col min="6" max="6" width="22.140625" style="102" hidden="1" customWidth="1"/>
    <col min="7" max="7" width="21.7109375" style="102" customWidth="1"/>
    <col min="8" max="9" width="19.140625" style="102" hidden="1" customWidth="1"/>
    <col min="10" max="10" width="20.28515625" style="102" hidden="1" customWidth="1"/>
    <col min="11" max="11" width="19.140625" style="102" hidden="1" customWidth="1"/>
    <col min="12" max="12" width="9.85546875" style="102" hidden="1" customWidth="1"/>
    <col min="13" max="13" width="19" style="102" hidden="1" customWidth="1"/>
    <col min="14" max="14" width="19.140625" style="102" hidden="1" customWidth="1"/>
    <col min="15" max="15" width="6.7109375" style="102" hidden="1" customWidth="1"/>
    <col min="16" max="16" width="17.85546875" style="102" hidden="1" customWidth="1"/>
    <col min="17" max="18" width="6.7109375" style="102" hidden="1" customWidth="1"/>
    <col min="19" max="19" width="18" style="102" customWidth="1"/>
    <col min="20" max="20" width="3.5703125" style="102" customWidth="1"/>
    <col min="21" max="21" width="3.42578125" style="102" customWidth="1"/>
    <col min="22" max="22" width="20.5703125" style="102" customWidth="1"/>
    <col min="23" max="23" width="6.7109375" style="102" hidden="1" customWidth="1"/>
    <col min="24" max="24" width="19.140625" style="102" hidden="1" customWidth="1"/>
    <col min="25" max="25" width="18.5703125" style="102" customWidth="1"/>
    <col min="26" max="16384" width="9.140625" style="102"/>
  </cols>
  <sheetData>
    <row r="1" spans="1:25" ht="72.75" customHeight="1" thickBot="1" x14ac:dyDescent="0.3">
      <c r="A1" s="280" t="s">
        <v>175</v>
      </c>
      <c r="B1" s="281"/>
      <c r="C1" s="282"/>
      <c r="D1" s="282"/>
      <c r="E1" s="282"/>
      <c r="F1" s="282"/>
      <c r="G1" s="282"/>
      <c r="H1" s="282"/>
      <c r="I1" s="282"/>
      <c r="J1" s="282"/>
      <c r="K1" s="282"/>
      <c r="L1" s="282"/>
      <c r="M1" s="282"/>
      <c r="N1" s="282"/>
      <c r="O1" s="282"/>
      <c r="P1" s="282"/>
      <c r="Q1" s="282"/>
      <c r="R1" s="282"/>
      <c r="S1" s="283"/>
    </row>
    <row r="2" spans="1:25" s="145" customFormat="1" ht="20.25" customHeight="1" x14ac:dyDescent="0.25">
      <c r="A2" s="144"/>
      <c r="B2" s="284" t="s">
        <v>34</v>
      </c>
      <c r="C2" s="285"/>
      <c r="D2" s="285"/>
      <c r="E2" s="285"/>
      <c r="F2" s="286"/>
      <c r="G2" s="286"/>
      <c r="H2" s="286"/>
      <c r="I2" s="286"/>
      <c r="J2" s="286"/>
      <c r="K2" s="286"/>
      <c r="L2" s="286"/>
      <c r="M2" s="286"/>
      <c r="N2" s="286"/>
      <c r="O2" s="286"/>
      <c r="P2" s="286"/>
      <c r="Q2" s="286"/>
      <c r="R2" s="286"/>
      <c r="S2" s="287"/>
    </row>
    <row r="3" spans="1:25" s="145" customFormat="1" ht="34.5" customHeight="1" thickBot="1" x14ac:dyDescent="0.3">
      <c r="A3" s="144"/>
      <c r="B3" s="288" t="s">
        <v>182</v>
      </c>
      <c r="C3" s="289"/>
      <c r="D3" s="289"/>
      <c r="E3" s="289"/>
      <c r="F3" s="290"/>
      <c r="G3" s="290"/>
      <c r="H3" s="290"/>
      <c r="I3" s="290"/>
      <c r="J3" s="290"/>
      <c r="K3" s="290"/>
      <c r="L3" s="290"/>
      <c r="M3" s="290"/>
      <c r="N3" s="290"/>
      <c r="O3" s="290"/>
      <c r="P3" s="290"/>
      <c r="Q3" s="290"/>
      <c r="R3" s="290"/>
      <c r="S3" s="291"/>
    </row>
    <row r="4" spans="1:25" ht="46.5" customHeight="1" thickBot="1" x14ac:dyDescent="0.3">
      <c r="B4" s="292" t="s">
        <v>170</v>
      </c>
      <c r="C4" s="292"/>
      <c r="D4" s="292"/>
      <c r="E4" s="292"/>
      <c r="F4" s="292"/>
      <c r="G4" s="292"/>
      <c r="H4" s="292"/>
      <c r="I4" s="292"/>
      <c r="J4" s="292"/>
      <c r="K4" s="292"/>
      <c r="L4" s="292"/>
      <c r="M4" s="292"/>
      <c r="N4" s="292"/>
      <c r="O4" s="292"/>
      <c r="P4" s="292"/>
      <c r="Q4" s="292"/>
      <c r="R4" s="292"/>
      <c r="S4" s="292"/>
      <c r="T4" s="56"/>
      <c r="U4" s="57"/>
      <c r="V4" s="299" t="s">
        <v>24</v>
      </c>
      <c r="W4" s="300"/>
      <c r="X4" s="300"/>
      <c r="Y4" s="301"/>
    </row>
    <row r="5" spans="1:25" ht="10.5" hidden="1" customHeight="1" thickBot="1" x14ac:dyDescent="0.3">
      <c r="A5" s="102">
        <v>1</v>
      </c>
      <c r="B5" s="171">
        <v>2</v>
      </c>
      <c r="C5" s="172">
        <v>3</v>
      </c>
      <c r="D5" s="172">
        <v>4</v>
      </c>
      <c r="E5" s="172">
        <v>5</v>
      </c>
      <c r="F5" s="172">
        <v>6</v>
      </c>
      <c r="G5" s="172">
        <v>7</v>
      </c>
      <c r="H5" s="172">
        <v>8</v>
      </c>
      <c r="I5" s="172">
        <v>9</v>
      </c>
      <c r="J5" s="172">
        <v>10</v>
      </c>
      <c r="K5" s="172">
        <v>11</v>
      </c>
      <c r="L5" s="172">
        <v>12</v>
      </c>
      <c r="M5" s="172">
        <v>13</v>
      </c>
      <c r="N5" s="172">
        <v>14</v>
      </c>
      <c r="O5" s="172">
        <v>15</v>
      </c>
      <c r="P5" s="172">
        <v>16</v>
      </c>
      <c r="Q5" s="172">
        <v>17</v>
      </c>
      <c r="R5" s="172">
        <v>18</v>
      </c>
      <c r="S5" s="172">
        <v>19</v>
      </c>
      <c r="T5" s="146"/>
      <c r="U5" s="146"/>
      <c r="V5" s="147"/>
      <c r="W5" s="148"/>
      <c r="X5" s="148"/>
      <c r="Y5" s="149"/>
    </row>
    <row r="6" spans="1:25" ht="31.5" customHeight="1" thickBot="1" x14ac:dyDescent="0.3">
      <c r="B6" s="171"/>
      <c r="C6" s="302" t="s">
        <v>62</v>
      </c>
      <c r="D6" s="303"/>
      <c r="E6" s="304" t="s">
        <v>63</v>
      </c>
      <c r="F6" s="304"/>
      <c r="G6" s="303" t="s">
        <v>64</v>
      </c>
      <c r="H6" s="303"/>
      <c r="I6" s="303"/>
      <c r="J6" s="303"/>
      <c r="K6" s="303"/>
      <c r="L6" s="303"/>
      <c r="M6" s="303"/>
      <c r="N6" s="303"/>
      <c r="O6" s="303"/>
      <c r="P6" s="303"/>
      <c r="Q6" s="303"/>
      <c r="R6" s="303"/>
      <c r="S6" s="303"/>
      <c r="T6" s="146"/>
      <c r="U6" s="146"/>
      <c r="V6" s="305" t="s">
        <v>25</v>
      </c>
      <c r="W6" s="103">
        <v>1</v>
      </c>
      <c r="X6" s="103">
        <f>INDEX(Cups,W6)</f>
        <v>0</v>
      </c>
      <c r="Y6" s="13"/>
    </row>
    <row r="7" spans="1:25" s="150" customFormat="1" ht="16.5" customHeight="1" x14ac:dyDescent="0.25">
      <c r="B7" s="308">
        <v>1</v>
      </c>
      <c r="C7" s="309"/>
      <c r="D7" s="173">
        <v>2</v>
      </c>
      <c r="E7" s="174" t="s">
        <v>89</v>
      </c>
      <c r="F7" s="175" t="s">
        <v>90</v>
      </c>
      <c r="G7" s="176">
        <v>3</v>
      </c>
      <c r="H7" s="177"/>
      <c r="I7" s="178"/>
      <c r="J7" s="179" t="s">
        <v>65</v>
      </c>
      <c r="K7" s="180"/>
      <c r="L7" s="180"/>
      <c r="M7" s="179" t="s">
        <v>66</v>
      </c>
      <c r="N7" s="179"/>
      <c r="O7" s="179"/>
      <c r="P7" s="179" t="s">
        <v>88</v>
      </c>
      <c r="Q7" s="180"/>
      <c r="R7" s="180"/>
      <c r="S7" s="181">
        <v>4</v>
      </c>
      <c r="T7" s="151"/>
      <c r="U7" s="151"/>
      <c r="V7" s="306"/>
      <c r="W7" s="15"/>
      <c r="X7" s="15"/>
      <c r="Y7" s="16"/>
    </row>
    <row r="8" spans="1:25" ht="75.75" customHeight="1" x14ac:dyDescent="0.25">
      <c r="B8" s="322" t="s">
        <v>67</v>
      </c>
      <c r="C8" s="323"/>
      <c r="D8" s="314" t="s">
        <v>127</v>
      </c>
      <c r="E8" s="315"/>
      <c r="F8" s="316"/>
      <c r="G8" s="317" t="s">
        <v>123</v>
      </c>
      <c r="H8" s="318"/>
      <c r="I8" s="318"/>
      <c r="J8" s="318"/>
      <c r="K8" s="318"/>
      <c r="L8" s="318"/>
      <c r="M8" s="318"/>
      <c r="N8" s="318"/>
      <c r="O8" s="318"/>
      <c r="P8" s="319"/>
      <c r="Q8" s="182"/>
      <c r="R8" s="182"/>
      <c r="S8" s="183" t="s">
        <v>68</v>
      </c>
      <c r="T8" s="146"/>
      <c r="U8" s="146"/>
      <c r="V8" s="306"/>
      <c r="W8" s="103">
        <v>1</v>
      </c>
      <c r="X8" s="103">
        <f>INDEX(Cups,W8)</f>
        <v>0</v>
      </c>
      <c r="Y8" s="14"/>
    </row>
    <row r="9" spans="1:25" ht="30.75" customHeight="1" x14ac:dyDescent="0.25">
      <c r="A9" s="66"/>
      <c r="B9" s="324"/>
      <c r="C9" s="323"/>
      <c r="D9" s="320" t="s">
        <v>173</v>
      </c>
      <c r="E9" s="310" t="s">
        <v>171</v>
      </c>
      <c r="F9" s="295" t="s">
        <v>48</v>
      </c>
      <c r="G9" s="297" t="s">
        <v>172</v>
      </c>
      <c r="H9" s="184" t="s">
        <v>0</v>
      </c>
      <c r="I9" s="184" t="s">
        <v>1</v>
      </c>
      <c r="J9" s="327"/>
      <c r="K9" s="185"/>
      <c r="L9" s="185"/>
      <c r="M9" s="327"/>
      <c r="N9" s="327"/>
      <c r="O9" s="327"/>
      <c r="P9" s="312"/>
      <c r="Q9" s="186" t="s">
        <v>69</v>
      </c>
      <c r="R9" s="186" t="s">
        <v>70</v>
      </c>
      <c r="S9" s="331" t="s">
        <v>174</v>
      </c>
      <c r="V9" s="306"/>
      <c r="W9" s="103">
        <v>1</v>
      </c>
      <c r="X9" s="103">
        <f>INDEX(Cups,W9)</f>
        <v>0</v>
      </c>
      <c r="Y9" s="14"/>
    </row>
    <row r="10" spans="1:25" ht="63" customHeight="1" x14ac:dyDescent="0.25">
      <c r="A10" s="66"/>
      <c r="B10" s="325"/>
      <c r="C10" s="326"/>
      <c r="D10" s="321"/>
      <c r="E10" s="311"/>
      <c r="F10" s="296"/>
      <c r="G10" s="298"/>
      <c r="H10" s="184"/>
      <c r="I10" s="184"/>
      <c r="J10" s="328"/>
      <c r="K10" s="187"/>
      <c r="L10" s="187"/>
      <c r="M10" s="328"/>
      <c r="N10" s="328"/>
      <c r="O10" s="328"/>
      <c r="P10" s="313"/>
      <c r="Q10" s="188"/>
      <c r="R10" s="188"/>
      <c r="S10" s="332"/>
      <c r="V10" s="306"/>
      <c r="W10" s="103">
        <v>1</v>
      </c>
      <c r="X10" s="103">
        <f>INDEX(Cups,W10)</f>
        <v>0</v>
      </c>
      <c r="Y10" s="14"/>
    </row>
    <row r="11" spans="1:25" ht="32.25" customHeight="1" x14ac:dyDescent="0.25">
      <c r="A11" s="66"/>
      <c r="B11" s="189"/>
      <c r="C11" s="115" t="s">
        <v>87</v>
      </c>
      <c r="D11" s="116">
        <v>1</v>
      </c>
      <c r="E11" s="117">
        <v>1</v>
      </c>
      <c r="F11" s="58">
        <v>0</v>
      </c>
      <c r="G11" s="59"/>
      <c r="H11" s="190">
        <v>5</v>
      </c>
      <c r="I11" s="191">
        <f>IF(H11=1,"",INDEX(Cups,H11))</f>
        <v>0.5</v>
      </c>
      <c r="J11" s="60"/>
      <c r="K11" s="192"/>
      <c r="L11" s="192"/>
      <c r="M11" s="60"/>
      <c r="N11" s="60"/>
      <c r="O11" s="60"/>
      <c r="P11" s="60"/>
      <c r="Q11" s="192">
        <v>1</v>
      </c>
      <c r="R11" s="193" t="str">
        <f t="shared" ref="R11:R42" si="0">IF(Q11=1, "", INDEX(Cups,Q11))</f>
        <v/>
      </c>
      <c r="S11" s="61">
        <v>1</v>
      </c>
      <c r="V11" s="306"/>
      <c r="W11" s="103">
        <v>1</v>
      </c>
      <c r="X11" s="103">
        <f>INDEX(Cups,W11)</f>
        <v>0</v>
      </c>
      <c r="Y11" s="333">
        <f>SUM(X6:X11)</f>
        <v>0</v>
      </c>
    </row>
    <row r="12" spans="1:25" ht="18.75" hidden="1" customHeight="1" thickBot="1" x14ac:dyDescent="0.3">
      <c r="A12" s="66">
        <v>1</v>
      </c>
      <c r="B12" s="20"/>
      <c r="C12" s="62"/>
      <c r="D12" s="19"/>
      <c r="E12" s="63"/>
      <c r="F12" s="64"/>
      <c r="G12" s="152"/>
      <c r="H12" s="103"/>
      <c r="I12" s="18"/>
      <c r="J12" s="153"/>
      <c r="K12" s="65"/>
      <c r="L12" s="65"/>
      <c r="M12" s="152"/>
      <c r="N12" s="103"/>
      <c r="O12" s="66"/>
      <c r="P12" s="154"/>
      <c r="Q12" s="65"/>
      <c r="R12" s="20"/>
      <c r="S12" s="25"/>
      <c r="V12" s="306"/>
      <c r="W12" s="155"/>
      <c r="X12" s="156"/>
      <c r="Y12" s="333"/>
    </row>
    <row r="13" spans="1:25" ht="32.25" customHeight="1" thickBot="1" x14ac:dyDescent="0.3">
      <c r="A13" s="66">
        <v>2</v>
      </c>
      <c r="B13" s="157">
        <v>1</v>
      </c>
      <c r="C13" s="67"/>
      <c r="D13" s="19"/>
      <c r="E13" s="63"/>
      <c r="F13" s="64"/>
      <c r="G13" s="152"/>
      <c r="H13" s="103">
        <v>1</v>
      </c>
      <c r="I13" s="68" t="str">
        <f>IF(H13=1,"", INDEX(Cups,H13))</f>
        <v/>
      </c>
      <c r="J13" s="153"/>
      <c r="K13" s="65"/>
      <c r="L13" s="65"/>
      <c r="M13" s="152"/>
      <c r="N13" s="103"/>
      <c r="O13" s="66"/>
      <c r="P13" s="154"/>
      <c r="Q13" s="65">
        <v>1</v>
      </c>
      <c r="R13" s="20" t="str">
        <f t="shared" si="0"/>
        <v/>
      </c>
      <c r="S13" s="73"/>
      <c r="V13" s="307"/>
      <c r="W13" s="155"/>
      <c r="X13" s="155"/>
      <c r="Y13" s="334"/>
    </row>
    <row r="14" spans="1:25" ht="32.25" customHeight="1" thickBot="1" x14ac:dyDescent="0.3">
      <c r="A14" s="66">
        <v>3</v>
      </c>
      <c r="B14" s="157">
        <v>2</v>
      </c>
      <c r="C14" s="67"/>
      <c r="D14" s="19"/>
      <c r="E14" s="63"/>
      <c r="F14" s="64"/>
      <c r="G14" s="157"/>
      <c r="H14" s="26">
        <v>1</v>
      </c>
      <c r="I14" s="68" t="str">
        <f t="shared" ref="I14:I44" si="1">IF(H14=1,"", INDEX(Cups,H14))</f>
        <v/>
      </c>
      <c r="J14" s="153"/>
      <c r="K14" s="65"/>
      <c r="L14" s="65"/>
      <c r="M14" s="157"/>
      <c r="N14" s="26"/>
      <c r="O14" s="18"/>
      <c r="P14" s="153"/>
      <c r="Q14" s="65">
        <v>1</v>
      </c>
      <c r="R14" s="65" t="str">
        <f t="shared" si="0"/>
        <v/>
      </c>
      <c r="S14" s="73"/>
      <c r="V14" s="335" t="s">
        <v>26</v>
      </c>
      <c r="W14" s="336"/>
      <c r="X14" s="336"/>
      <c r="Y14" s="337"/>
    </row>
    <row r="15" spans="1:25" ht="32.25" customHeight="1" x14ac:dyDescent="0.25">
      <c r="A15" s="66">
        <v>4</v>
      </c>
      <c r="B15" s="157">
        <v>3</v>
      </c>
      <c r="C15" s="67"/>
      <c r="D15" s="19"/>
      <c r="E15" s="63"/>
      <c r="F15" s="64"/>
      <c r="G15" s="157"/>
      <c r="H15" s="26">
        <v>1</v>
      </c>
      <c r="I15" s="68" t="str">
        <f t="shared" si="1"/>
        <v/>
      </c>
      <c r="J15" s="153"/>
      <c r="K15" s="65"/>
      <c r="L15" s="65"/>
      <c r="M15" s="157"/>
      <c r="N15" s="26"/>
      <c r="O15" s="18"/>
      <c r="P15" s="153"/>
      <c r="Q15" s="65">
        <v>1</v>
      </c>
      <c r="R15" s="65" t="str">
        <f t="shared" si="0"/>
        <v/>
      </c>
      <c r="S15" s="73"/>
      <c r="V15" s="338" t="s">
        <v>27</v>
      </c>
      <c r="W15" s="158"/>
      <c r="X15" s="159"/>
      <c r="Y15" s="293"/>
    </row>
    <row r="16" spans="1:25" ht="32.25" customHeight="1" x14ac:dyDescent="0.25">
      <c r="A16" s="66">
        <v>5</v>
      </c>
      <c r="B16" s="157">
        <v>4</v>
      </c>
      <c r="C16" s="67"/>
      <c r="D16" s="19"/>
      <c r="E16" s="63"/>
      <c r="F16" s="64"/>
      <c r="G16" s="157"/>
      <c r="H16" s="26">
        <v>1</v>
      </c>
      <c r="I16" s="68" t="str">
        <f t="shared" si="1"/>
        <v/>
      </c>
      <c r="J16" s="153"/>
      <c r="K16" s="65"/>
      <c r="L16" s="65"/>
      <c r="M16" s="157"/>
      <c r="N16" s="26"/>
      <c r="O16" s="18"/>
      <c r="P16" s="153"/>
      <c r="Q16" s="65">
        <v>1</v>
      </c>
      <c r="R16" s="65" t="str">
        <f t="shared" si="0"/>
        <v/>
      </c>
      <c r="S16" s="73"/>
      <c r="V16" s="339"/>
      <c r="W16" s="160"/>
      <c r="X16" s="161"/>
      <c r="Y16" s="294"/>
    </row>
    <row r="17" spans="1:25" ht="39" customHeight="1" x14ac:dyDescent="0.25">
      <c r="A17" s="66">
        <v>6</v>
      </c>
      <c r="B17" s="157">
        <v>5</v>
      </c>
      <c r="C17" s="67"/>
      <c r="D17" s="19"/>
      <c r="E17" s="63"/>
      <c r="F17" s="64"/>
      <c r="G17" s="157"/>
      <c r="H17" s="26">
        <v>1</v>
      </c>
      <c r="I17" s="68" t="str">
        <f t="shared" si="1"/>
        <v/>
      </c>
      <c r="J17" s="153"/>
      <c r="K17" s="65"/>
      <c r="L17" s="65"/>
      <c r="M17" s="157"/>
      <c r="N17" s="26"/>
      <c r="O17" s="18"/>
      <c r="P17" s="153"/>
      <c r="Q17" s="65">
        <v>1</v>
      </c>
      <c r="R17" s="65" t="str">
        <f t="shared" si="0"/>
        <v/>
      </c>
      <c r="S17" s="73"/>
      <c r="V17" s="340" t="s">
        <v>28</v>
      </c>
      <c r="W17" s="162"/>
      <c r="X17" s="163"/>
      <c r="Y17" s="329">
        <f>FLOOR(Y15, 0.125)</f>
        <v>0</v>
      </c>
    </row>
    <row r="18" spans="1:25" ht="35.25" customHeight="1" thickBot="1" x14ac:dyDescent="0.3">
      <c r="A18" s="66">
        <v>7</v>
      </c>
      <c r="B18" s="157">
        <v>6</v>
      </c>
      <c r="C18" s="67"/>
      <c r="D18" s="69"/>
      <c r="E18" s="70"/>
      <c r="F18" s="71"/>
      <c r="G18" s="157"/>
      <c r="H18" s="26">
        <v>1</v>
      </c>
      <c r="I18" s="68" t="str">
        <f t="shared" si="1"/>
        <v/>
      </c>
      <c r="J18" s="153"/>
      <c r="K18" s="65"/>
      <c r="L18" s="65"/>
      <c r="M18" s="157"/>
      <c r="N18" s="26"/>
      <c r="O18" s="18"/>
      <c r="P18" s="153"/>
      <c r="Q18" s="65">
        <v>1</v>
      </c>
      <c r="R18" s="65" t="str">
        <f t="shared" si="0"/>
        <v/>
      </c>
      <c r="S18" s="73"/>
      <c r="V18" s="341"/>
      <c r="W18" s="164"/>
      <c r="X18" s="165"/>
      <c r="Y18" s="330"/>
    </row>
    <row r="19" spans="1:25" ht="32.25" customHeight="1" x14ac:dyDescent="0.25">
      <c r="A19" s="66">
        <v>8</v>
      </c>
      <c r="B19" s="157">
        <v>7</v>
      </c>
      <c r="C19" s="67"/>
      <c r="D19" s="69"/>
      <c r="E19" s="70"/>
      <c r="F19" s="71"/>
      <c r="G19" s="157"/>
      <c r="H19" s="26">
        <v>1</v>
      </c>
      <c r="I19" s="68" t="str">
        <f t="shared" si="1"/>
        <v/>
      </c>
      <c r="J19" s="153"/>
      <c r="K19" s="65"/>
      <c r="L19" s="65"/>
      <c r="M19" s="157"/>
      <c r="N19" s="26"/>
      <c r="O19" s="18"/>
      <c r="P19" s="153"/>
      <c r="Q19" s="65">
        <v>1</v>
      </c>
      <c r="R19" s="65" t="str">
        <f t="shared" si="0"/>
        <v/>
      </c>
      <c r="S19" s="73"/>
    </row>
    <row r="20" spans="1:25" ht="32.25" customHeight="1" x14ac:dyDescent="0.25">
      <c r="A20" s="66">
        <v>9</v>
      </c>
      <c r="B20" s="157">
        <v>8</v>
      </c>
      <c r="C20" s="67"/>
      <c r="D20" s="69"/>
      <c r="E20" s="70"/>
      <c r="F20" s="71"/>
      <c r="G20" s="157"/>
      <c r="H20" s="26">
        <v>1</v>
      </c>
      <c r="I20" s="68" t="str">
        <f t="shared" si="1"/>
        <v/>
      </c>
      <c r="J20" s="153"/>
      <c r="K20" s="65"/>
      <c r="L20" s="65"/>
      <c r="M20" s="157"/>
      <c r="N20" s="26"/>
      <c r="O20" s="18"/>
      <c r="P20" s="153"/>
      <c r="Q20" s="65">
        <v>1</v>
      </c>
      <c r="R20" s="65" t="str">
        <f t="shared" si="0"/>
        <v/>
      </c>
      <c r="S20" s="73"/>
    </row>
    <row r="21" spans="1:25" ht="32.25" customHeight="1" x14ac:dyDescent="0.25">
      <c r="A21" s="66">
        <v>10</v>
      </c>
      <c r="B21" s="157">
        <v>9</v>
      </c>
      <c r="C21" s="67"/>
      <c r="D21" s="69"/>
      <c r="E21" s="70"/>
      <c r="F21" s="71"/>
      <c r="G21" s="157"/>
      <c r="H21" s="26">
        <v>1</v>
      </c>
      <c r="I21" s="68" t="str">
        <f t="shared" si="1"/>
        <v/>
      </c>
      <c r="J21" s="153"/>
      <c r="K21" s="65"/>
      <c r="L21" s="65"/>
      <c r="M21" s="157"/>
      <c r="N21" s="26"/>
      <c r="O21" s="18"/>
      <c r="P21" s="153"/>
      <c r="Q21" s="65">
        <v>1</v>
      </c>
      <c r="R21" s="65" t="str">
        <f t="shared" si="0"/>
        <v/>
      </c>
      <c r="S21" s="73"/>
    </row>
    <row r="22" spans="1:25" ht="32.25" customHeight="1" x14ac:dyDescent="0.25">
      <c r="A22" s="66">
        <v>11</v>
      </c>
      <c r="B22" s="157">
        <v>10</v>
      </c>
      <c r="C22" s="72"/>
      <c r="D22" s="69"/>
      <c r="E22" s="70"/>
      <c r="F22" s="71"/>
      <c r="G22" s="157"/>
      <c r="H22" s="26">
        <v>1</v>
      </c>
      <c r="I22" s="68" t="str">
        <f t="shared" si="1"/>
        <v/>
      </c>
      <c r="J22" s="153"/>
      <c r="K22" s="65"/>
      <c r="L22" s="65"/>
      <c r="M22" s="157"/>
      <c r="N22" s="26"/>
      <c r="O22" s="18"/>
      <c r="P22" s="153"/>
      <c r="Q22" s="65">
        <v>1</v>
      </c>
      <c r="R22" s="65" t="str">
        <f t="shared" si="0"/>
        <v/>
      </c>
      <c r="S22" s="73"/>
    </row>
    <row r="23" spans="1:25" ht="32.25" customHeight="1" x14ac:dyDescent="0.25">
      <c r="A23" s="66">
        <v>12</v>
      </c>
      <c r="B23" s="157">
        <v>11</v>
      </c>
      <c r="C23" s="72"/>
      <c r="D23" s="69"/>
      <c r="E23" s="70"/>
      <c r="F23" s="71"/>
      <c r="G23" s="157"/>
      <c r="H23" s="26">
        <v>1</v>
      </c>
      <c r="I23" s="68" t="str">
        <f t="shared" si="1"/>
        <v/>
      </c>
      <c r="J23" s="153"/>
      <c r="K23" s="65"/>
      <c r="L23" s="65"/>
      <c r="M23" s="157"/>
      <c r="N23" s="26"/>
      <c r="O23" s="18"/>
      <c r="P23" s="153"/>
      <c r="Q23" s="65">
        <v>1</v>
      </c>
      <c r="R23" s="65" t="str">
        <f t="shared" si="0"/>
        <v/>
      </c>
      <c r="S23" s="73"/>
    </row>
    <row r="24" spans="1:25" ht="32.25" customHeight="1" x14ac:dyDescent="0.25">
      <c r="A24" s="66">
        <v>13</v>
      </c>
      <c r="B24" s="157">
        <v>12</v>
      </c>
      <c r="C24" s="72"/>
      <c r="D24" s="69"/>
      <c r="E24" s="70"/>
      <c r="F24" s="71"/>
      <c r="G24" s="157"/>
      <c r="H24" s="26">
        <v>1</v>
      </c>
      <c r="I24" s="68" t="str">
        <f t="shared" si="1"/>
        <v/>
      </c>
      <c r="J24" s="153"/>
      <c r="K24" s="65"/>
      <c r="L24" s="65"/>
      <c r="M24" s="157"/>
      <c r="N24" s="26"/>
      <c r="O24" s="18"/>
      <c r="P24" s="153"/>
      <c r="Q24" s="65">
        <v>1</v>
      </c>
      <c r="R24" s="65" t="str">
        <f t="shared" si="0"/>
        <v/>
      </c>
      <c r="S24" s="73"/>
    </row>
    <row r="25" spans="1:25" ht="32.25" customHeight="1" x14ac:dyDescent="0.25">
      <c r="A25" s="66">
        <v>14</v>
      </c>
      <c r="B25" s="157">
        <v>13</v>
      </c>
      <c r="C25" s="72"/>
      <c r="D25" s="69"/>
      <c r="E25" s="70"/>
      <c r="F25" s="71"/>
      <c r="G25" s="157"/>
      <c r="H25" s="26">
        <v>1</v>
      </c>
      <c r="I25" s="68" t="str">
        <f t="shared" si="1"/>
        <v/>
      </c>
      <c r="J25" s="153"/>
      <c r="K25" s="65"/>
      <c r="L25" s="65"/>
      <c r="M25" s="157"/>
      <c r="N25" s="26"/>
      <c r="O25" s="18"/>
      <c r="P25" s="153"/>
      <c r="Q25" s="65">
        <v>1</v>
      </c>
      <c r="R25" s="65" t="str">
        <f t="shared" si="0"/>
        <v/>
      </c>
      <c r="S25" s="73"/>
    </row>
    <row r="26" spans="1:25" ht="32.25" customHeight="1" x14ac:dyDescent="0.25">
      <c r="A26" s="66">
        <v>15</v>
      </c>
      <c r="B26" s="157">
        <v>14</v>
      </c>
      <c r="C26" s="72"/>
      <c r="D26" s="69"/>
      <c r="E26" s="70"/>
      <c r="F26" s="71"/>
      <c r="G26" s="157"/>
      <c r="H26" s="26">
        <v>1</v>
      </c>
      <c r="I26" s="68" t="str">
        <f t="shared" si="1"/>
        <v/>
      </c>
      <c r="J26" s="153"/>
      <c r="K26" s="65"/>
      <c r="L26" s="65"/>
      <c r="M26" s="157"/>
      <c r="N26" s="26"/>
      <c r="O26" s="18"/>
      <c r="P26" s="153"/>
      <c r="Q26" s="65">
        <v>1</v>
      </c>
      <c r="R26" s="65" t="str">
        <f t="shared" si="0"/>
        <v/>
      </c>
      <c r="S26" s="73"/>
    </row>
    <row r="27" spans="1:25" ht="32.25" customHeight="1" x14ac:dyDescent="0.25">
      <c r="A27" s="66">
        <v>16</v>
      </c>
      <c r="B27" s="157">
        <v>15</v>
      </c>
      <c r="C27" s="72"/>
      <c r="D27" s="69"/>
      <c r="E27" s="70"/>
      <c r="F27" s="71"/>
      <c r="G27" s="157"/>
      <c r="H27" s="26">
        <v>1</v>
      </c>
      <c r="I27" s="68" t="str">
        <f t="shared" si="1"/>
        <v/>
      </c>
      <c r="J27" s="153"/>
      <c r="K27" s="65"/>
      <c r="L27" s="65"/>
      <c r="M27" s="157"/>
      <c r="N27" s="26"/>
      <c r="O27" s="18"/>
      <c r="P27" s="153"/>
      <c r="Q27" s="65">
        <v>1</v>
      </c>
      <c r="R27" s="65" t="str">
        <f t="shared" si="0"/>
        <v/>
      </c>
      <c r="S27" s="73"/>
    </row>
    <row r="28" spans="1:25" ht="32.25" customHeight="1" x14ac:dyDescent="0.25">
      <c r="A28" s="66">
        <v>17</v>
      </c>
      <c r="B28" s="157">
        <v>16</v>
      </c>
      <c r="C28" s="72"/>
      <c r="D28" s="69"/>
      <c r="E28" s="70"/>
      <c r="F28" s="71"/>
      <c r="G28" s="157"/>
      <c r="H28" s="26">
        <v>1</v>
      </c>
      <c r="I28" s="68" t="str">
        <f t="shared" si="1"/>
        <v/>
      </c>
      <c r="J28" s="153"/>
      <c r="K28" s="65"/>
      <c r="L28" s="65"/>
      <c r="M28" s="157"/>
      <c r="N28" s="26"/>
      <c r="O28" s="18"/>
      <c r="P28" s="153"/>
      <c r="Q28" s="65">
        <v>1</v>
      </c>
      <c r="R28" s="65" t="str">
        <f t="shared" si="0"/>
        <v/>
      </c>
      <c r="S28" s="73"/>
    </row>
    <row r="29" spans="1:25" ht="32.25" customHeight="1" x14ac:dyDescent="0.25">
      <c r="A29" s="66">
        <v>18</v>
      </c>
      <c r="B29" s="157">
        <v>17</v>
      </c>
      <c r="C29" s="72"/>
      <c r="D29" s="69"/>
      <c r="E29" s="70"/>
      <c r="F29" s="71"/>
      <c r="G29" s="157"/>
      <c r="H29" s="26">
        <v>1</v>
      </c>
      <c r="I29" s="68" t="str">
        <f t="shared" si="1"/>
        <v/>
      </c>
      <c r="J29" s="153"/>
      <c r="K29" s="65"/>
      <c r="L29" s="65"/>
      <c r="M29" s="157"/>
      <c r="N29" s="26"/>
      <c r="O29" s="18"/>
      <c r="P29" s="153"/>
      <c r="Q29" s="65">
        <v>1</v>
      </c>
      <c r="R29" s="65" t="str">
        <f t="shared" si="0"/>
        <v/>
      </c>
      <c r="S29" s="73"/>
    </row>
    <row r="30" spans="1:25" ht="32.25" customHeight="1" x14ac:dyDescent="0.25">
      <c r="A30" s="66">
        <v>19</v>
      </c>
      <c r="B30" s="157">
        <v>18</v>
      </c>
      <c r="C30" s="72"/>
      <c r="D30" s="69"/>
      <c r="E30" s="70"/>
      <c r="F30" s="71"/>
      <c r="G30" s="157"/>
      <c r="H30" s="26">
        <v>1</v>
      </c>
      <c r="I30" s="68" t="str">
        <f t="shared" si="1"/>
        <v/>
      </c>
      <c r="J30" s="153"/>
      <c r="K30" s="65"/>
      <c r="L30" s="65"/>
      <c r="M30" s="157"/>
      <c r="N30" s="26"/>
      <c r="O30" s="18"/>
      <c r="P30" s="153"/>
      <c r="Q30" s="65">
        <v>1</v>
      </c>
      <c r="R30" s="65" t="str">
        <f t="shared" si="0"/>
        <v/>
      </c>
      <c r="S30" s="73"/>
    </row>
    <row r="31" spans="1:25" ht="32.25" customHeight="1" x14ac:dyDescent="0.25">
      <c r="A31" s="66">
        <v>20</v>
      </c>
      <c r="B31" s="157">
        <v>19</v>
      </c>
      <c r="C31" s="72"/>
      <c r="D31" s="69"/>
      <c r="E31" s="70"/>
      <c r="F31" s="71"/>
      <c r="G31" s="157"/>
      <c r="H31" s="26">
        <v>1</v>
      </c>
      <c r="I31" s="68" t="str">
        <f t="shared" si="1"/>
        <v/>
      </c>
      <c r="J31" s="153"/>
      <c r="K31" s="65"/>
      <c r="L31" s="65"/>
      <c r="M31" s="157"/>
      <c r="N31" s="26"/>
      <c r="O31" s="18"/>
      <c r="P31" s="153"/>
      <c r="Q31" s="65">
        <v>1</v>
      </c>
      <c r="R31" s="65" t="str">
        <f t="shared" si="0"/>
        <v/>
      </c>
      <c r="S31" s="73"/>
    </row>
    <row r="32" spans="1:25" ht="32.25" customHeight="1" x14ac:dyDescent="0.25">
      <c r="A32" s="66">
        <v>21</v>
      </c>
      <c r="B32" s="157">
        <v>20</v>
      </c>
      <c r="C32" s="72"/>
      <c r="D32" s="69"/>
      <c r="E32" s="70"/>
      <c r="F32" s="71"/>
      <c r="G32" s="157"/>
      <c r="H32" s="26">
        <v>1</v>
      </c>
      <c r="I32" s="68" t="str">
        <f t="shared" si="1"/>
        <v/>
      </c>
      <c r="J32" s="153"/>
      <c r="K32" s="65"/>
      <c r="L32" s="65"/>
      <c r="M32" s="157"/>
      <c r="N32" s="26"/>
      <c r="O32" s="18"/>
      <c r="P32" s="153"/>
      <c r="Q32" s="65">
        <v>1</v>
      </c>
      <c r="R32" s="65" t="str">
        <f t="shared" si="0"/>
        <v/>
      </c>
      <c r="S32" s="73"/>
    </row>
    <row r="33" spans="1:19" ht="32.25" customHeight="1" x14ac:dyDescent="0.25">
      <c r="A33" s="66">
        <v>22</v>
      </c>
      <c r="B33" s="157">
        <v>21</v>
      </c>
      <c r="C33" s="72"/>
      <c r="D33" s="69"/>
      <c r="E33" s="70"/>
      <c r="F33" s="71"/>
      <c r="G33" s="157"/>
      <c r="H33" s="26">
        <v>1</v>
      </c>
      <c r="I33" s="68" t="str">
        <f t="shared" si="1"/>
        <v/>
      </c>
      <c r="J33" s="153"/>
      <c r="K33" s="65"/>
      <c r="L33" s="65"/>
      <c r="M33" s="157"/>
      <c r="N33" s="26"/>
      <c r="O33" s="18"/>
      <c r="P33" s="153"/>
      <c r="Q33" s="65">
        <v>1</v>
      </c>
      <c r="R33" s="65" t="str">
        <f t="shared" si="0"/>
        <v/>
      </c>
      <c r="S33" s="73"/>
    </row>
    <row r="34" spans="1:19" ht="32.25" customHeight="1" x14ac:dyDescent="0.25">
      <c r="A34" s="66">
        <v>23</v>
      </c>
      <c r="B34" s="157">
        <v>22</v>
      </c>
      <c r="C34" s="72"/>
      <c r="D34" s="69"/>
      <c r="E34" s="70"/>
      <c r="F34" s="71"/>
      <c r="G34" s="157"/>
      <c r="H34" s="26">
        <v>1</v>
      </c>
      <c r="I34" s="68" t="str">
        <f t="shared" si="1"/>
        <v/>
      </c>
      <c r="J34" s="153"/>
      <c r="K34" s="65"/>
      <c r="L34" s="65"/>
      <c r="M34" s="157"/>
      <c r="N34" s="26"/>
      <c r="O34" s="18"/>
      <c r="P34" s="153"/>
      <c r="Q34" s="65">
        <v>1</v>
      </c>
      <c r="R34" s="65" t="str">
        <f t="shared" si="0"/>
        <v/>
      </c>
      <c r="S34" s="73"/>
    </row>
    <row r="35" spans="1:19" ht="32.25" customHeight="1" x14ac:dyDescent="0.25">
      <c r="A35" s="66">
        <v>24</v>
      </c>
      <c r="B35" s="157">
        <v>23</v>
      </c>
      <c r="C35" s="72"/>
      <c r="D35" s="69"/>
      <c r="E35" s="70"/>
      <c r="F35" s="71"/>
      <c r="G35" s="157"/>
      <c r="H35" s="26">
        <v>1</v>
      </c>
      <c r="I35" s="68" t="str">
        <f t="shared" si="1"/>
        <v/>
      </c>
      <c r="J35" s="153"/>
      <c r="K35" s="65"/>
      <c r="L35" s="65"/>
      <c r="M35" s="157"/>
      <c r="N35" s="26"/>
      <c r="O35" s="18"/>
      <c r="P35" s="153"/>
      <c r="Q35" s="65">
        <v>1</v>
      </c>
      <c r="R35" s="65" t="str">
        <f t="shared" si="0"/>
        <v/>
      </c>
      <c r="S35" s="73"/>
    </row>
    <row r="36" spans="1:19" ht="32.25" customHeight="1" x14ac:dyDescent="0.25">
      <c r="A36" s="66">
        <v>25</v>
      </c>
      <c r="B36" s="157">
        <v>24</v>
      </c>
      <c r="C36" s="72"/>
      <c r="D36" s="69"/>
      <c r="E36" s="70"/>
      <c r="F36" s="71"/>
      <c r="G36" s="157"/>
      <c r="H36" s="26">
        <v>1</v>
      </c>
      <c r="I36" s="68" t="str">
        <f t="shared" si="1"/>
        <v/>
      </c>
      <c r="J36" s="153"/>
      <c r="K36" s="65"/>
      <c r="L36" s="65"/>
      <c r="M36" s="157"/>
      <c r="N36" s="26"/>
      <c r="O36" s="18"/>
      <c r="P36" s="153"/>
      <c r="Q36" s="65">
        <v>1</v>
      </c>
      <c r="R36" s="65" t="str">
        <f t="shared" si="0"/>
        <v/>
      </c>
      <c r="S36" s="73"/>
    </row>
    <row r="37" spans="1:19" ht="32.25" customHeight="1" x14ac:dyDescent="0.25">
      <c r="A37" s="66">
        <v>26</v>
      </c>
      <c r="B37" s="157">
        <v>25</v>
      </c>
      <c r="C37" s="72"/>
      <c r="D37" s="69"/>
      <c r="E37" s="70"/>
      <c r="F37" s="71"/>
      <c r="G37" s="157"/>
      <c r="H37" s="26">
        <v>1</v>
      </c>
      <c r="I37" s="68" t="str">
        <f t="shared" si="1"/>
        <v/>
      </c>
      <c r="J37" s="153"/>
      <c r="K37" s="65"/>
      <c r="L37" s="65"/>
      <c r="M37" s="157"/>
      <c r="N37" s="26"/>
      <c r="O37" s="18"/>
      <c r="P37" s="153"/>
      <c r="Q37" s="65">
        <v>1</v>
      </c>
      <c r="R37" s="65" t="str">
        <f t="shared" si="0"/>
        <v/>
      </c>
      <c r="S37" s="73"/>
    </row>
    <row r="38" spans="1:19" ht="32.25" customHeight="1" x14ac:dyDescent="0.25">
      <c r="A38" s="66">
        <v>27</v>
      </c>
      <c r="B38" s="157">
        <v>26</v>
      </c>
      <c r="C38" s="72"/>
      <c r="D38" s="69"/>
      <c r="E38" s="70"/>
      <c r="F38" s="71"/>
      <c r="G38" s="157"/>
      <c r="H38" s="26">
        <v>1</v>
      </c>
      <c r="I38" s="68" t="str">
        <f t="shared" si="1"/>
        <v/>
      </c>
      <c r="J38" s="153"/>
      <c r="K38" s="65"/>
      <c r="L38" s="65"/>
      <c r="M38" s="157"/>
      <c r="N38" s="26"/>
      <c r="O38" s="18"/>
      <c r="P38" s="153"/>
      <c r="Q38" s="65">
        <v>1</v>
      </c>
      <c r="R38" s="65" t="str">
        <f t="shared" si="0"/>
        <v/>
      </c>
      <c r="S38" s="73"/>
    </row>
    <row r="39" spans="1:19" ht="32.25" customHeight="1" x14ac:dyDescent="0.25">
      <c r="A39" s="66">
        <v>28</v>
      </c>
      <c r="B39" s="157">
        <v>27</v>
      </c>
      <c r="C39" s="72"/>
      <c r="D39" s="69"/>
      <c r="E39" s="70"/>
      <c r="F39" s="71"/>
      <c r="G39" s="157"/>
      <c r="H39" s="26">
        <v>1</v>
      </c>
      <c r="I39" s="68" t="str">
        <f t="shared" si="1"/>
        <v/>
      </c>
      <c r="J39" s="153"/>
      <c r="K39" s="65"/>
      <c r="L39" s="65"/>
      <c r="M39" s="157"/>
      <c r="N39" s="26"/>
      <c r="O39" s="18"/>
      <c r="P39" s="153"/>
      <c r="Q39" s="65">
        <v>1</v>
      </c>
      <c r="R39" s="65" t="str">
        <f t="shared" si="0"/>
        <v/>
      </c>
      <c r="S39" s="73"/>
    </row>
    <row r="40" spans="1:19" ht="32.25" customHeight="1" x14ac:dyDescent="0.25">
      <c r="A40" s="66">
        <v>29</v>
      </c>
      <c r="B40" s="157">
        <v>28</v>
      </c>
      <c r="C40" s="72"/>
      <c r="D40" s="69"/>
      <c r="E40" s="70"/>
      <c r="F40" s="71"/>
      <c r="G40" s="157"/>
      <c r="H40" s="26">
        <v>1</v>
      </c>
      <c r="I40" s="68" t="str">
        <f t="shared" si="1"/>
        <v/>
      </c>
      <c r="J40" s="153"/>
      <c r="K40" s="65"/>
      <c r="L40" s="65"/>
      <c r="M40" s="157"/>
      <c r="N40" s="26"/>
      <c r="O40" s="18"/>
      <c r="P40" s="153"/>
      <c r="Q40" s="65">
        <v>1</v>
      </c>
      <c r="R40" s="65" t="str">
        <f t="shared" si="0"/>
        <v/>
      </c>
      <c r="S40" s="73"/>
    </row>
    <row r="41" spans="1:19" ht="32.25" customHeight="1" x14ac:dyDescent="0.25">
      <c r="A41" s="66">
        <v>30</v>
      </c>
      <c r="B41" s="157">
        <v>29</v>
      </c>
      <c r="C41" s="72"/>
      <c r="D41" s="69"/>
      <c r="E41" s="70"/>
      <c r="F41" s="71"/>
      <c r="G41" s="157"/>
      <c r="H41" s="26">
        <v>1</v>
      </c>
      <c r="I41" s="68" t="str">
        <f t="shared" si="1"/>
        <v/>
      </c>
      <c r="J41" s="153"/>
      <c r="K41" s="65"/>
      <c r="L41" s="65"/>
      <c r="M41" s="157"/>
      <c r="N41" s="26"/>
      <c r="O41" s="18"/>
      <c r="P41" s="153"/>
      <c r="Q41" s="65">
        <v>1</v>
      </c>
      <c r="R41" s="65" t="str">
        <f t="shared" si="0"/>
        <v/>
      </c>
      <c r="S41" s="73"/>
    </row>
    <row r="42" spans="1:19" ht="32.25" customHeight="1" x14ac:dyDescent="0.25">
      <c r="A42" s="66">
        <v>31</v>
      </c>
      <c r="B42" s="157">
        <v>30</v>
      </c>
      <c r="C42" s="72"/>
      <c r="D42" s="69"/>
      <c r="E42" s="70"/>
      <c r="F42" s="71"/>
      <c r="G42" s="157"/>
      <c r="H42" s="26">
        <v>1</v>
      </c>
      <c r="I42" s="68" t="str">
        <f t="shared" si="1"/>
        <v/>
      </c>
      <c r="J42" s="153"/>
      <c r="K42" s="65"/>
      <c r="L42" s="65"/>
      <c r="M42" s="157"/>
      <c r="N42" s="26"/>
      <c r="O42" s="18"/>
      <c r="P42" s="153"/>
      <c r="Q42" s="65">
        <v>1</v>
      </c>
      <c r="R42" s="65" t="str">
        <f t="shared" si="0"/>
        <v/>
      </c>
      <c r="S42" s="73"/>
    </row>
    <row r="43" spans="1:19" ht="32.25" customHeight="1" x14ac:dyDescent="0.25">
      <c r="A43" s="66">
        <v>32</v>
      </c>
      <c r="B43" s="157">
        <v>31</v>
      </c>
      <c r="C43" s="72"/>
      <c r="D43" s="69"/>
      <c r="E43" s="70"/>
      <c r="F43" s="71"/>
      <c r="G43" s="157"/>
      <c r="H43" s="26">
        <v>1</v>
      </c>
      <c r="I43" s="68" t="str">
        <f t="shared" si="1"/>
        <v/>
      </c>
      <c r="J43" s="153"/>
      <c r="K43" s="65"/>
      <c r="L43" s="65"/>
      <c r="M43" s="157"/>
      <c r="N43" s="26"/>
      <c r="O43" s="18"/>
      <c r="P43" s="153"/>
      <c r="Q43" s="65">
        <v>1</v>
      </c>
      <c r="R43" s="65" t="str">
        <f t="shared" ref="R43:R62" si="2">IF(Q43=1, "", INDEX(Cups,Q43))</f>
        <v/>
      </c>
      <c r="S43" s="73"/>
    </row>
    <row r="44" spans="1:19" ht="32.25" customHeight="1" x14ac:dyDescent="0.25">
      <c r="A44" s="66">
        <v>33</v>
      </c>
      <c r="B44" s="157">
        <v>32</v>
      </c>
      <c r="C44" s="72"/>
      <c r="D44" s="69"/>
      <c r="E44" s="70"/>
      <c r="F44" s="71"/>
      <c r="G44" s="157"/>
      <c r="H44" s="26">
        <v>1</v>
      </c>
      <c r="I44" s="68" t="str">
        <f t="shared" si="1"/>
        <v/>
      </c>
      <c r="J44" s="153"/>
      <c r="K44" s="65"/>
      <c r="L44" s="65"/>
      <c r="M44" s="157"/>
      <c r="N44" s="26"/>
      <c r="O44" s="18"/>
      <c r="P44" s="153"/>
      <c r="Q44" s="65">
        <v>1</v>
      </c>
      <c r="R44" s="65" t="str">
        <f t="shared" si="2"/>
        <v/>
      </c>
      <c r="S44" s="73"/>
    </row>
    <row r="45" spans="1:19" ht="32.25" customHeight="1" x14ac:dyDescent="0.25">
      <c r="A45" s="66">
        <v>34</v>
      </c>
      <c r="B45" s="157">
        <v>33</v>
      </c>
      <c r="C45" s="72"/>
      <c r="D45" s="69"/>
      <c r="E45" s="70"/>
      <c r="F45" s="71"/>
      <c r="G45" s="157"/>
      <c r="H45" s="26">
        <v>1</v>
      </c>
      <c r="I45" s="68" t="str">
        <f t="shared" ref="I45:I62" si="3">IF(H45=1,"", INDEX(Cups,H45))</f>
        <v/>
      </c>
      <c r="J45" s="153"/>
      <c r="K45" s="65"/>
      <c r="L45" s="65"/>
      <c r="M45" s="157"/>
      <c r="N45" s="26"/>
      <c r="O45" s="18"/>
      <c r="P45" s="153"/>
      <c r="Q45" s="65">
        <v>1</v>
      </c>
      <c r="R45" s="65" t="str">
        <f t="shared" si="2"/>
        <v/>
      </c>
      <c r="S45" s="73"/>
    </row>
    <row r="46" spans="1:19" ht="32.25" customHeight="1" x14ac:dyDescent="0.25">
      <c r="A46" s="66">
        <v>35</v>
      </c>
      <c r="B46" s="157">
        <v>34</v>
      </c>
      <c r="C46" s="72"/>
      <c r="D46" s="69"/>
      <c r="E46" s="70"/>
      <c r="F46" s="71"/>
      <c r="G46" s="157"/>
      <c r="H46" s="26">
        <v>1</v>
      </c>
      <c r="I46" s="68" t="str">
        <f t="shared" si="3"/>
        <v/>
      </c>
      <c r="J46" s="153"/>
      <c r="K46" s="65"/>
      <c r="L46" s="65"/>
      <c r="M46" s="157"/>
      <c r="N46" s="26"/>
      <c r="O46" s="18"/>
      <c r="P46" s="153"/>
      <c r="Q46" s="65">
        <v>1</v>
      </c>
      <c r="R46" s="65" t="str">
        <f t="shared" si="2"/>
        <v/>
      </c>
      <c r="S46" s="73"/>
    </row>
    <row r="47" spans="1:19" ht="32.25" customHeight="1" x14ac:dyDescent="0.25">
      <c r="A47" s="66">
        <v>36</v>
      </c>
      <c r="B47" s="157">
        <v>35</v>
      </c>
      <c r="C47" s="72"/>
      <c r="D47" s="69"/>
      <c r="E47" s="70"/>
      <c r="F47" s="71"/>
      <c r="G47" s="157"/>
      <c r="H47" s="26">
        <v>1</v>
      </c>
      <c r="I47" s="68" t="str">
        <f t="shared" si="3"/>
        <v/>
      </c>
      <c r="J47" s="153"/>
      <c r="K47" s="65"/>
      <c r="L47" s="65"/>
      <c r="M47" s="157"/>
      <c r="N47" s="26"/>
      <c r="O47" s="18"/>
      <c r="P47" s="153"/>
      <c r="Q47" s="65">
        <v>1</v>
      </c>
      <c r="R47" s="65" t="str">
        <f t="shared" si="2"/>
        <v/>
      </c>
      <c r="S47" s="73"/>
    </row>
    <row r="48" spans="1:19" ht="32.25" customHeight="1" x14ac:dyDescent="0.25">
      <c r="A48" s="66">
        <v>37</v>
      </c>
      <c r="B48" s="157">
        <v>36</v>
      </c>
      <c r="C48" s="72"/>
      <c r="D48" s="69"/>
      <c r="E48" s="70"/>
      <c r="F48" s="71"/>
      <c r="G48" s="157"/>
      <c r="H48" s="26">
        <v>1</v>
      </c>
      <c r="I48" s="68" t="str">
        <f t="shared" si="3"/>
        <v/>
      </c>
      <c r="J48" s="153"/>
      <c r="K48" s="65"/>
      <c r="L48" s="65"/>
      <c r="M48" s="157"/>
      <c r="N48" s="26"/>
      <c r="O48" s="18"/>
      <c r="P48" s="153"/>
      <c r="Q48" s="65">
        <v>1</v>
      </c>
      <c r="R48" s="65" t="str">
        <f t="shared" si="2"/>
        <v/>
      </c>
      <c r="S48" s="73"/>
    </row>
    <row r="49" spans="1:19" ht="32.25" customHeight="1" x14ac:dyDescent="0.25">
      <c r="A49" s="66">
        <v>38</v>
      </c>
      <c r="B49" s="157">
        <v>37</v>
      </c>
      <c r="C49" s="72"/>
      <c r="D49" s="69"/>
      <c r="E49" s="70"/>
      <c r="F49" s="71"/>
      <c r="G49" s="157"/>
      <c r="H49" s="26">
        <v>1</v>
      </c>
      <c r="I49" s="68" t="str">
        <f t="shared" si="3"/>
        <v/>
      </c>
      <c r="J49" s="153"/>
      <c r="K49" s="65"/>
      <c r="L49" s="65"/>
      <c r="M49" s="157"/>
      <c r="N49" s="26"/>
      <c r="O49" s="18"/>
      <c r="P49" s="153"/>
      <c r="Q49" s="65">
        <v>1</v>
      </c>
      <c r="R49" s="65" t="str">
        <f t="shared" si="2"/>
        <v/>
      </c>
      <c r="S49" s="73"/>
    </row>
    <row r="50" spans="1:19" ht="32.25" customHeight="1" x14ac:dyDescent="0.25">
      <c r="A50" s="66">
        <v>39</v>
      </c>
      <c r="B50" s="157">
        <v>38</v>
      </c>
      <c r="C50" s="72"/>
      <c r="D50" s="69"/>
      <c r="E50" s="70"/>
      <c r="F50" s="71"/>
      <c r="G50" s="157"/>
      <c r="H50" s="26">
        <v>1</v>
      </c>
      <c r="I50" s="68" t="str">
        <f t="shared" si="3"/>
        <v/>
      </c>
      <c r="J50" s="153"/>
      <c r="K50" s="65"/>
      <c r="L50" s="65"/>
      <c r="M50" s="157"/>
      <c r="N50" s="26"/>
      <c r="O50" s="18"/>
      <c r="P50" s="153"/>
      <c r="Q50" s="65">
        <v>1</v>
      </c>
      <c r="R50" s="65" t="str">
        <f t="shared" si="2"/>
        <v/>
      </c>
      <c r="S50" s="73"/>
    </row>
    <row r="51" spans="1:19" ht="32.25" customHeight="1" x14ac:dyDescent="0.25">
      <c r="A51" s="66">
        <v>40</v>
      </c>
      <c r="B51" s="157">
        <v>39</v>
      </c>
      <c r="C51" s="72"/>
      <c r="D51" s="69"/>
      <c r="E51" s="70"/>
      <c r="F51" s="71"/>
      <c r="G51" s="157"/>
      <c r="H51" s="26">
        <v>1</v>
      </c>
      <c r="I51" s="68" t="str">
        <f t="shared" si="3"/>
        <v/>
      </c>
      <c r="J51" s="153"/>
      <c r="K51" s="65"/>
      <c r="L51" s="65"/>
      <c r="M51" s="157"/>
      <c r="N51" s="26"/>
      <c r="O51" s="18"/>
      <c r="P51" s="153"/>
      <c r="Q51" s="65">
        <v>1</v>
      </c>
      <c r="R51" s="65" t="str">
        <f t="shared" si="2"/>
        <v/>
      </c>
      <c r="S51" s="73"/>
    </row>
    <row r="52" spans="1:19" ht="32.25" customHeight="1" x14ac:dyDescent="0.25">
      <c r="A52" s="66">
        <v>41</v>
      </c>
      <c r="B52" s="157">
        <v>40</v>
      </c>
      <c r="C52" s="72"/>
      <c r="D52" s="69"/>
      <c r="E52" s="70"/>
      <c r="F52" s="71"/>
      <c r="G52" s="157"/>
      <c r="H52" s="26">
        <v>1</v>
      </c>
      <c r="I52" s="68" t="str">
        <f t="shared" si="3"/>
        <v/>
      </c>
      <c r="J52" s="153"/>
      <c r="K52" s="65"/>
      <c r="L52" s="65"/>
      <c r="M52" s="157"/>
      <c r="N52" s="26"/>
      <c r="O52" s="18"/>
      <c r="P52" s="153"/>
      <c r="Q52" s="65">
        <v>1</v>
      </c>
      <c r="R52" s="65" t="str">
        <f t="shared" si="2"/>
        <v/>
      </c>
      <c r="S52" s="73"/>
    </row>
    <row r="53" spans="1:19" ht="32.25" customHeight="1" x14ac:dyDescent="0.25">
      <c r="A53" s="66">
        <v>42</v>
      </c>
      <c r="B53" s="157">
        <v>41</v>
      </c>
      <c r="C53" s="72"/>
      <c r="D53" s="69"/>
      <c r="E53" s="70"/>
      <c r="F53" s="71"/>
      <c r="G53" s="157"/>
      <c r="H53" s="26">
        <v>1</v>
      </c>
      <c r="I53" s="68" t="str">
        <f t="shared" si="3"/>
        <v/>
      </c>
      <c r="J53" s="153"/>
      <c r="K53" s="65"/>
      <c r="L53" s="65"/>
      <c r="M53" s="157"/>
      <c r="N53" s="26"/>
      <c r="O53" s="18"/>
      <c r="P53" s="153"/>
      <c r="Q53" s="65">
        <v>1</v>
      </c>
      <c r="R53" s="65" t="str">
        <f t="shared" si="2"/>
        <v/>
      </c>
      <c r="S53" s="73"/>
    </row>
    <row r="54" spans="1:19" ht="32.25" customHeight="1" x14ac:dyDescent="0.25">
      <c r="A54" s="66">
        <v>43</v>
      </c>
      <c r="B54" s="157">
        <v>42</v>
      </c>
      <c r="C54" s="72"/>
      <c r="D54" s="69"/>
      <c r="E54" s="70"/>
      <c r="F54" s="71"/>
      <c r="G54" s="157"/>
      <c r="H54" s="26">
        <v>1</v>
      </c>
      <c r="I54" s="68" t="str">
        <f t="shared" si="3"/>
        <v/>
      </c>
      <c r="J54" s="153"/>
      <c r="K54" s="65"/>
      <c r="L54" s="65"/>
      <c r="M54" s="157"/>
      <c r="N54" s="26"/>
      <c r="O54" s="18"/>
      <c r="P54" s="153"/>
      <c r="Q54" s="65">
        <v>1</v>
      </c>
      <c r="R54" s="65" t="str">
        <f t="shared" si="2"/>
        <v/>
      </c>
      <c r="S54" s="73"/>
    </row>
    <row r="55" spans="1:19" ht="32.25" customHeight="1" x14ac:dyDescent="0.25">
      <c r="A55" s="66">
        <v>44</v>
      </c>
      <c r="B55" s="157">
        <v>43</v>
      </c>
      <c r="C55" s="72"/>
      <c r="D55" s="69"/>
      <c r="E55" s="70"/>
      <c r="F55" s="71"/>
      <c r="G55" s="157"/>
      <c r="H55" s="26">
        <v>1</v>
      </c>
      <c r="I55" s="68" t="str">
        <f t="shared" si="3"/>
        <v/>
      </c>
      <c r="J55" s="153"/>
      <c r="K55" s="65"/>
      <c r="L55" s="65"/>
      <c r="M55" s="157"/>
      <c r="N55" s="26"/>
      <c r="O55" s="18"/>
      <c r="P55" s="153"/>
      <c r="Q55" s="65">
        <v>1</v>
      </c>
      <c r="R55" s="65" t="str">
        <f t="shared" si="2"/>
        <v/>
      </c>
      <c r="S55" s="73"/>
    </row>
    <row r="56" spans="1:19" ht="32.25" customHeight="1" x14ac:dyDescent="0.25">
      <c r="A56" s="66">
        <v>45</v>
      </c>
      <c r="B56" s="157">
        <v>44</v>
      </c>
      <c r="C56" s="72"/>
      <c r="D56" s="69"/>
      <c r="E56" s="70"/>
      <c r="F56" s="71"/>
      <c r="G56" s="157"/>
      <c r="H56" s="26">
        <v>1</v>
      </c>
      <c r="I56" s="68" t="str">
        <f t="shared" si="3"/>
        <v/>
      </c>
      <c r="J56" s="153"/>
      <c r="K56" s="65"/>
      <c r="L56" s="65"/>
      <c r="M56" s="157"/>
      <c r="N56" s="26"/>
      <c r="O56" s="18"/>
      <c r="P56" s="153"/>
      <c r="Q56" s="65">
        <v>1</v>
      </c>
      <c r="R56" s="65" t="str">
        <f t="shared" si="2"/>
        <v/>
      </c>
      <c r="S56" s="73"/>
    </row>
    <row r="57" spans="1:19" ht="32.25" customHeight="1" x14ac:dyDescent="0.25">
      <c r="A57" s="66">
        <v>46</v>
      </c>
      <c r="B57" s="157">
        <v>45</v>
      </c>
      <c r="C57" s="72"/>
      <c r="D57" s="69"/>
      <c r="E57" s="70"/>
      <c r="F57" s="71"/>
      <c r="G57" s="157"/>
      <c r="H57" s="26">
        <v>1</v>
      </c>
      <c r="I57" s="68" t="str">
        <f t="shared" si="3"/>
        <v/>
      </c>
      <c r="J57" s="153"/>
      <c r="K57" s="65"/>
      <c r="L57" s="65"/>
      <c r="M57" s="157"/>
      <c r="N57" s="26"/>
      <c r="O57" s="18"/>
      <c r="P57" s="153"/>
      <c r="Q57" s="65">
        <v>1</v>
      </c>
      <c r="R57" s="65" t="str">
        <f t="shared" si="2"/>
        <v/>
      </c>
      <c r="S57" s="73"/>
    </row>
    <row r="58" spans="1:19" ht="32.25" customHeight="1" x14ac:dyDescent="0.25">
      <c r="A58" s="66">
        <v>47</v>
      </c>
      <c r="B58" s="157">
        <v>46</v>
      </c>
      <c r="C58" s="72"/>
      <c r="D58" s="69"/>
      <c r="E58" s="70"/>
      <c r="F58" s="71"/>
      <c r="G58" s="157"/>
      <c r="H58" s="26">
        <v>1</v>
      </c>
      <c r="I58" s="68" t="str">
        <f t="shared" si="3"/>
        <v/>
      </c>
      <c r="J58" s="153"/>
      <c r="K58" s="65"/>
      <c r="L58" s="65"/>
      <c r="M58" s="157"/>
      <c r="N58" s="26"/>
      <c r="O58" s="18"/>
      <c r="P58" s="153"/>
      <c r="Q58" s="65">
        <v>1</v>
      </c>
      <c r="R58" s="65" t="str">
        <f t="shared" si="2"/>
        <v/>
      </c>
      <c r="S58" s="73"/>
    </row>
    <row r="59" spans="1:19" ht="32.25" customHeight="1" x14ac:dyDescent="0.25">
      <c r="A59" s="66">
        <v>48</v>
      </c>
      <c r="B59" s="157">
        <v>47</v>
      </c>
      <c r="C59" s="72"/>
      <c r="D59" s="69"/>
      <c r="E59" s="70"/>
      <c r="F59" s="71"/>
      <c r="G59" s="157"/>
      <c r="H59" s="26">
        <v>1</v>
      </c>
      <c r="I59" s="68" t="str">
        <f t="shared" si="3"/>
        <v/>
      </c>
      <c r="J59" s="153"/>
      <c r="K59" s="65"/>
      <c r="L59" s="65"/>
      <c r="M59" s="157"/>
      <c r="N59" s="26"/>
      <c r="O59" s="18"/>
      <c r="P59" s="153"/>
      <c r="Q59" s="65">
        <v>1</v>
      </c>
      <c r="R59" s="65" t="str">
        <f t="shared" si="2"/>
        <v/>
      </c>
      <c r="S59" s="73"/>
    </row>
    <row r="60" spans="1:19" ht="32.25" customHeight="1" x14ac:dyDescent="0.25">
      <c r="A60" s="66">
        <v>49</v>
      </c>
      <c r="B60" s="157">
        <v>48</v>
      </c>
      <c r="C60" s="72"/>
      <c r="D60" s="69"/>
      <c r="E60" s="70"/>
      <c r="F60" s="71"/>
      <c r="G60" s="157"/>
      <c r="H60" s="26">
        <v>1</v>
      </c>
      <c r="I60" s="68" t="str">
        <f t="shared" si="3"/>
        <v/>
      </c>
      <c r="J60" s="153"/>
      <c r="K60" s="65"/>
      <c r="L60" s="65"/>
      <c r="M60" s="157"/>
      <c r="N60" s="26"/>
      <c r="O60" s="18"/>
      <c r="P60" s="153"/>
      <c r="Q60" s="65">
        <v>1</v>
      </c>
      <c r="R60" s="65" t="str">
        <f t="shared" si="2"/>
        <v/>
      </c>
      <c r="S60" s="73"/>
    </row>
    <row r="61" spans="1:19" ht="32.25" customHeight="1" x14ac:dyDescent="0.25">
      <c r="A61" s="66">
        <v>50</v>
      </c>
      <c r="B61" s="166">
        <v>49</v>
      </c>
      <c r="C61" s="74"/>
      <c r="D61" s="75"/>
      <c r="E61" s="76"/>
      <c r="F61" s="77"/>
      <c r="G61" s="166"/>
      <c r="H61" s="78">
        <v>1</v>
      </c>
      <c r="I61" s="79" t="str">
        <f t="shared" si="3"/>
        <v/>
      </c>
      <c r="J61" s="167"/>
      <c r="K61" s="80"/>
      <c r="L61" s="80"/>
      <c r="M61" s="166"/>
      <c r="N61" s="78"/>
      <c r="O61" s="79"/>
      <c r="P61" s="167"/>
      <c r="Q61" s="80">
        <v>1</v>
      </c>
      <c r="R61" s="80" t="str">
        <f t="shared" si="2"/>
        <v/>
      </c>
      <c r="S61" s="81"/>
    </row>
    <row r="62" spans="1:19" ht="30.75" customHeight="1" thickBot="1" x14ac:dyDescent="0.3">
      <c r="B62" s="168">
        <v>50</v>
      </c>
      <c r="C62" s="82"/>
      <c r="D62" s="83"/>
      <c r="E62" s="84"/>
      <c r="F62" s="85"/>
      <c r="G62" s="168"/>
      <c r="H62" s="86">
        <v>1</v>
      </c>
      <c r="I62" s="87" t="str">
        <f t="shared" si="3"/>
        <v/>
      </c>
      <c r="J62" s="169"/>
      <c r="K62" s="88"/>
      <c r="L62" s="88"/>
      <c r="M62" s="168"/>
      <c r="N62" s="86"/>
      <c r="O62" s="87"/>
      <c r="P62" s="169"/>
      <c r="Q62" s="88">
        <v>1</v>
      </c>
      <c r="R62" s="88" t="str">
        <f t="shared" si="2"/>
        <v/>
      </c>
      <c r="S62" s="89"/>
    </row>
  </sheetData>
  <sheetProtection algorithmName="SHA-512" hashValue="0jSGq0ghRx3/+SxRB/PVHPFSWeiFxxoKhJ96wShQtPxq1ThGLgWiGgJAIrR9vOPCUmZGuWiH2ElCzYKT5d5tew==" saltValue="HgxMGxuncMqbTscRTil33w==" spinCount="100000" sheet="1" selectLockedCells="1"/>
  <mergeCells count="31">
    <mergeCell ref="O9:O10"/>
    <mergeCell ref="N9:N10"/>
    <mergeCell ref="M9:M10"/>
    <mergeCell ref="J9:J10"/>
    <mergeCell ref="Y17:Y18"/>
    <mergeCell ref="S9:S10"/>
    <mergeCell ref="Y11:Y13"/>
    <mergeCell ref="V14:Y14"/>
    <mergeCell ref="V15:V16"/>
    <mergeCell ref="V17:V18"/>
    <mergeCell ref="B4:S4"/>
    <mergeCell ref="Y15:Y16"/>
    <mergeCell ref="F9:F10"/>
    <mergeCell ref="G9:G10"/>
    <mergeCell ref="V4:Y4"/>
    <mergeCell ref="C6:D6"/>
    <mergeCell ref="E6:F6"/>
    <mergeCell ref="G6:S6"/>
    <mergeCell ref="V6:V13"/>
    <mergeCell ref="B7:C7"/>
    <mergeCell ref="E9:E10"/>
    <mergeCell ref="P9:P10"/>
    <mergeCell ref="D8:F8"/>
    <mergeCell ref="G8:P8"/>
    <mergeCell ref="D9:D10"/>
    <mergeCell ref="B8:C10"/>
    <mergeCell ref="A1:S1"/>
    <mergeCell ref="B2:E2"/>
    <mergeCell ref="F2:S2"/>
    <mergeCell ref="B3:E3"/>
    <mergeCell ref="F3:S3"/>
  </mergeCells>
  <dataValidations count="3">
    <dataValidation type="decimal" allowBlank="1" showInputMessage="1" showErrorMessage="1" errorTitle="Entry includes text" error="Only enter the number of ounces, do not include &quot;ounces&quot; or &quot;oz&quot;." sqref="D13:F62" xr:uid="{00000000-0002-0000-0300-000000000000}">
      <formula1>0</formula1>
      <formula2>1000</formula2>
    </dataValidation>
    <dataValidation type="decimal" allowBlank="1" showInputMessage="1" showErrorMessage="1" errorTitle="Entry includes text" error="Only enter the number of ounces, do not inlcude &quot;ounces&quot; or &quot;oz&quot;." sqref="D11:F12" xr:uid="{00000000-0002-0000-0300-000001000000}">
      <formula1>0</formula1>
      <formula2>1000</formula2>
    </dataValidation>
    <dataValidation type="decimal" errorStyle="warning" allowBlank="1" showInputMessage="1" showErrorMessage="1" errorTitle="Possible data entry error" error="The number of cups of milk entered appears high. " sqref="S11:S62" xr:uid="{00000000-0002-0000-0300-000002000000}">
      <formula1>0</formula1>
      <formula2>2</formula2>
    </dataValidation>
  </dataValidations>
  <hyperlinks>
    <hyperlink ref="G6:S6" location="'Weekly Report'!A1" display="Click here to the Weekly Report" xr:uid="{00000000-0004-0000-0300-000000000000}"/>
    <hyperlink ref="E6:F6" location="'Breakfast Worksheet Instruction'!A1" display="Click here to go the Instructions" xr:uid="{00000000-0004-0000-0300-000001000000}"/>
    <hyperlink ref="C6:D6" r:id="rId1" display="Click here to go the Food Buying Guide Calculator" xr:uid="{00000000-0004-0000-0300-000002000000}"/>
  </hyperlinks>
  <pageMargins left="0.7" right="0.7" top="0.75" bottom="0.75" header="0.3" footer="0.3"/>
  <pageSetup scale="80" orientation="landscape" horizontalDpi="1200" verticalDpi="1200" r:id="rId2"/>
  <headerFooter>
    <oddHeader>&amp;L&amp;G</oddHeader>
    <oddFooter>&amp;L&amp;P</oddFooter>
  </headerFooter>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32769" r:id="rId6" name="Drop Down 1">
              <controlPr defaultSize="0" autoLine="0" autoPict="0">
                <anchor moveWithCells="1">
                  <from>
                    <xdr:col>6</xdr:col>
                    <xdr:colOff>200025</xdr:colOff>
                    <xdr:row>10</xdr:row>
                    <xdr:rowOff>114300</xdr:rowOff>
                  </from>
                  <to>
                    <xdr:col>6</xdr:col>
                    <xdr:colOff>1143000</xdr:colOff>
                    <xdr:row>10</xdr:row>
                    <xdr:rowOff>314325</xdr:rowOff>
                  </to>
                </anchor>
              </controlPr>
            </control>
          </mc:Choice>
        </mc:AlternateContent>
        <mc:AlternateContent xmlns:mc="http://schemas.openxmlformats.org/markup-compatibility/2006">
          <mc:Choice Requires="x14">
            <control shapeId="32770" r:id="rId7" name="Drop Down 2">
              <controlPr defaultSize="0" autoLine="0" autoPict="0">
                <anchor moveWithCells="1">
                  <from>
                    <xdr:col>6</xdr:col>
                    <xdr:colOff>200025</xdr:colOff>
                    <xdr:row>12</xdr:row>
                    <xdr:rowOff>114300</xdr:rowOff>
                  </from>
                  <to>
                    <xdr:col>6</xdr:col>
                    <xdr:colOff>1143000</xdr:colOff>
                    <xdr:row>12</xdr:row>
                    <xdr:rowOff>314325</xdr:rowOff>
                  </to>
                </anchor>
              </controlPr>
            </control>
          </mc:Choice>
        </mc:AlternateContent>
        <mc:AlternateContent xmlns:mc="http://schemas.openxmlformats.org/markup-compatibility/2006">
          <mc:Choice Requires="x14">
            <control shapeId="32771" r:id="rId8" name="Drop Down 3">
              <controlPr defaultSize="0" autoLine="0" autoPict="0">
                <anchor moveWithCells="1">
                  <from>
                    <xdr:col>6</xdr:col>
                    <xdr:colOff>200025</xdr:colOff>
                    <xdr:row>13</xdr:row>
                    <xdr:rowOff>114300</xdr:rowOff>
                  </from>
                  <to>
                    <xdr:col>6</xdr:col>
                    <xdr:colOff>1143000</xdr:colOff>
                    <xdr:row>13</xdr:row>
                    <xdr:rowOff>314325</xdr:rowOff>
                  </to>
                </anchor>
              </controlPr>
            </control>
          </mc:Choice>
        </mc:AlternateContent>
        <mc:AlternateContent xmlns:mc="http://schemas.openxmlformats.org/markup-compatibility/2006">
          <mc:Choice Requires="x14">
            <control shapeId="32772" r:id="rId9" name="Drop Down 4">
              <controlPr defaultSize="0" autoLine="0" autoPict="0">
                <anchor moveWithCells="1">
                  <from>
                    <xdr:col>6</xdr:col>
                    <xdr:colOff>200025</xdr:colOff>
                    <xdr:row>14</xdr:row>
                    <xdr:rowOff>114300</xdr:rowOff>
                  </from>
                  <to>
                    <xdr:col>6</xdr:col>
                    <xdr:colOff>1143000</xdr:colOff>
                    <xdr:row>14</xdr:row>
                    <xdr:rowOff>314325</xdr:rowOff>
                  </to>
                </anchor>
              </controlPr>
            </control>
          </mc:Choice>
        </mc:AlternateContent>
        <mc:AlternateContent xmlns:mc="http://schemas.openxmlformats.org/markup-compatibility/2006">
          <mc:Choice Requires="x14">
            <control shapeId="32773" r:id="rId10" name="Drop Down 5">
              <controlPr defaultSize="0" autoLine="0" autoPict="0">
                <anchor moveWithCells="1">
                  <from>
                    <xdr:col>6</xdr:col>
                    <xdr:colOff>200025</xdr:colOff>
                    <xdr:row>15</xdr:row>
                    <xdr:rowOff>114300</xdr:rowOff>
                  </from>
                  <to>
                    <xdr:col>6</xdr:col>
                    <xdr:colOff>1143000</xdr:colOff>
                    <xdr:row>15</xdr:row>
                    <xdr:rowOff>314325</xdr:rowOff>
                  </to>
                </anchor>
              </controlPr>
            </control>
          </mc:Choice>
        </mc:AlternateContent>
        <mc:AlternateContent xmlns:mc="http://schemas.openxmlformats.org/markup-compatibility/2006">
          <mc:Choice Requires="x14">
            <control shapeId="32774" r:id="rId11" name="Drop Down 6">
              <controlPr defaultSize="0" autoLine="0" autoPict="0">
                <anchor moveWithCells="1">
                  <from>
                    <xdr:col>6</xdr:col>
                    <xdr:colOff>200025</xdr:colOff>
                    <xdr:row>16</xdr:row>
                    <xdr:rowOff>114300</xdr:rowOff>
                  </from>
                  <to>
                    <xdr:col>6</xdr:col>
                    <xdr:colOff>1143000</xdr:colOff>
                    <xdr:row>16</xdr:row>
                    <xdr:rowOff>314325</xdr:rowOff>
                  </to>
                </anchor>
              </controlPr>
            </control>
          </mc:Choice>
        </mc:AlternateContent>
        <mc:AlternateContent xmlns:mc="http://schemas.openxmlformats.org/markup-compatibility/2006">
          <mc:Choice Requires="x14">
            <control shapeId="32775" r:id="rId12" name="Drop Down 7">
              <controlPr defaultSize="0" autoLine="0" autoPict="0">
                <anchor moveWithCells="1">
                  <from>
                    <xdr:col>6</xdr:col>
                    <xdr:colOff>200025</xdr:colOff>
                    <xdr:row>17</xdr:row>
                    <xdr:rowOff>114300</xdr:rowOff>
                  </from>
                  <to>
                    <xdr:col>6</xdr:col>
                    <xdr:colOff>1143000</xdr:colOff>
                    <xdr:row>17</xdr:row>
                    <xdr:rowOff>314325</xdr:rowOff>
                  </to>
                </anchor>
              </controlPr>
            </control>
          </mc:Choice>
        </mc:AlternateContent>
        <mc:AlternateContent xmlns:mc="http://schemas.openxmlformats.org/markup-compatibility/2006">
          <mc:Choice Requires="x14">
            <control shapeId="32776" r:id="rId13" name="Drop Down 8">
              <controlPr defaultSize="0" autoLine="0" autoPict="0">
                <anchor moveWithCells="1">
                  <from>
                    <xdr:col>6</xdr:col>
                    <xdr:colOff>200025</xdr:colOff>
                    <xdr:row>18</xdr:row>
                    <xdr:rowOff>114300</xdr:rowOff>
                  </from>
                  <to>
                    <xdr:col>6</xdr:col>
                    <xdr:colOff>1143000</xdr:colOff>
                    <xdr:row>18</xdr:row>
                    <xdr:rowOff>314325</xdr:rowOff>
                  </to>
                </anchor>
              </controlPr>
            </control>
          </mc:Choice>
        </mc:AlternateContent>
        <mc:AlternateContent xmlns:mc="http://schemas.openxmlformats.org/markup-compatibility/2006">
          <mc:Choice Requires="x14">
            <control shapeId="32777" r:id="rId14" name="Drop Down 9">
              <controlPr defaultSize="0" autoLine="0" autoPict="0">
                <anchor moveWithCells="1">
                  <from>
                    <xdr:col>6</xdr:col>
                    <xdr:colOff>200025</xdr:colOff>
                    <xdr:row>19</xdr:row>
                    <xdr:rowOff>114300</xdr:rowOff>
                  </from>
                  <to>
                    <xdr:col>6</xdr:col>
                    <xdr:colOff>1143000</xdr:colOff>
                    <xdr:row>19</xdr:row>
                    <xdr:rowOff>314325</xdr:rowOff>
                  </to>
                </anchor>
              </controlPr>
            </control>
          </mc:Choice>
        </mc:AlternateContent>
        <mc:AlternateContent xmlns:mc="http://schemas.openxmlformats.org/markup-compatibility/2006">
          <mc:Choice Requires="x14">
            <control shapeId="32778" r:id="rId15" name="Drop Down 10">
              <controlPr defaultSize="0" autoLine="0" autoPict="0">
                <anchor moveWithCells="1">
                  <from>
                    <xdr:col>6</xdr:col>
                    <xdr:colOff>200025</xdr:colOff>
                    <xdr:row>20</xdr:row>
                    <xdr:rowOff>114300</xdr:rowOff>
                  </from>
                  <to>
                    <xdr:col>6</xdr:col>
                    <xdr:colOff>1143000</xdr:colOff>
                    <xdr:row>20</xdr:row>
                    <xdr:rowOff>314325</xdr:rowOff>
                  </to>
                </anchor>
              </controlPr>
            </control>
          </mc:Choice>
        </mc:AlternateContent>
        <mc:AlternateContent xmlns:mc="http://schemas.openxmlformats.org/markup-compatibility/2006">
          <mc:Choice Requires="x14">
            <control shapeId="32779" r:id="rId16" name="Drop Down 11">
              <controlPr defaultSize="0" autoLine="0" autoPict="0">
                <anchor moveWithCells="1">
                  <from>
                    <xdr:col>6</xdr:col>
                    <xdr:colOff>200025</xdr:colOff>
                    <xdr:row>21</xdr:row>
                    <xdr:rowOff>114300</xdr:rowOff>
                  </from>
                  <to>
                    <xdr:col>6</xdr:col>
                    <xdr:colOff>1143000</xdr:colOff>
                    <xdr:row>21</xdr:row>
                    <xdr:rowOff>314325</xdr:rowOff>
                  </to>
                </anchor>
              </controlPr>
            </control>
          </mc:Choice>
        </mc:AlternateContent>
        <mc:AlternateContent xmlns:mc="http://schemas.openxmlformats.org/markup-compatibility/2006">
          <mc:Choice Requires="x14">
            <control shapeId="32780" r:id="rId17" name="Drop Down 12">
              <controlPr defaultSize="0" autoLine="0" autoPict="0">
                <anchor moveWithCells="1">
                  <from>
                    <xdr:col>6</xdr:col>
                    <xdr:colOff>200025</xdr:colOff>
                    <xdr:row>22</xdr:row>
                    <xdr:rowOff>114300</xdr:rowOff>
                  </from>
                  <to>
                    <xdr:col>6</xdr:col>
                    <xdr:colOff>1143000</xdr:colOff>
                    <xdr:row>22</xdr:row>
                    <xdr:rowOff>314325</xdr:rowOff>
                  </to>
                </anchor>
              </controlPr>
            </control>
          </mc:Choice>
        </mc:AlternateContent>
        <mc:AlternateContent xmlns:mc="http://schemas.openxmlformats.org/markup-compatibility/2006">
          <mc:Choice Requires="x14">
            <control shapeId="32781" r:id="rId18" name="Drop Down 13">
              <controlPr defaultSize="0" autoLine="0" autoPict="0">
                <anchor moveWithCells="1">
                  <from>
                    <xdr:col>6</xdr:col>
                    <xdr:colOff>200025</xdr:colOff>
                    <xdr:row>23</xdr:row>
                    <xdr:rowOff>114300</xdr:rowOff>
                  </from>
                  <to>
                    <xdr:col>6</xdr:col>
                    <xdr:colOff>1143000</xdr:colOff>
                    <xdr:row>23</xdr:row>
                    <xdr:rowOff>314325</xdr:rowOff>
                  </to>
                </anchor>
              </controlPr>
            </control>
          </mc:Choice>
        </mc:AlternateContent>
        <mc:AlternateContent xmlns:mc="http://schemas.openxmlformats.org/markup-compatibility/2006">
          <mc:Choice Requires="x14">
            <control shapeId="32782" r:id="rId19" name="Drop Down 14">
              <controlPr defaultSize="0" autoLine="0" autoPict="0">
                <anchor moveWithCells="1">
                  <from>
                    <xdr:col>6</xdr:col>
                    <xdr:colOff>200025</xdr:colOff>
                    <xdr:row>24</xdr:row>
                    <xdr:rowOff>114300</xdr:rowOff>
                  </from>
                  <to>
                    <xdr:col>6</xdr:col>
                    <xdr:colOff>1143000</xdr:colOff>
                    <xdr:row>24</xdr:row>
                    <xdr:rowOff>314325</xdr:rowOff>
                  </to>
                </anchor>
              </controlPr>
            </control>
          </mc:Choice>
        </mc:AlternateContent>
        <mc:AlternateContent xmlns:mc="http://schemas.openxmlformats.org/markup-compatibility/2006">
          <mc:Choice Requires="x14">
            <control shapeId="32783" r:id="rId20" name="Drop Down 15">
              <controlPr defaultSize="0" autoLine="0" autoPict="0">
                <anchor moveWithCells="1">
                  <from>
                    <xdr:col>6</xdr:col>
                    <xdr:colOff>200025</xdr:colOff>
                    <xdr:row>25</xdr:row>
                    <xdr:rowOff>114300</xdr:rowOff>
                  </from>
                  <to>
                    <xdr:col>6</xdr:col>
                    <xdr:colOff>1143000</xdr:colOff>
                    <xdr:row>25</xdr:row>
                    <xdr:rowOff>314325</xdr:rowOff>
                  </to>
                </anchor>
              </controlPr>
            </control>
          </mc:Choice>
        </mc:AlternateContent>
        <mc:AlternateContent xmlns:mc="http://schemas.openxmlformats.org/markup-compatibility/2006">
          <mc:Choice Requires="x14">
            <control shapeId="32784" r:id="rId21" name="Drop Down 16">
              <controlPr defaultSize="0" autoLine="0" autoPict="0">
                <anchor moveWithCells="1">
                  <from>
                    <xdr:col>6</xdr:col>
                    <xdr:colOff>200025</xdr:colOff>
                    <xdr:row>26</xdr:row>
                    <xdr:rowOff>114300</xdr:rowOff>
                  </from>
                  <to>
                    <xdr:col>6</xdr:col>
                    <xdr:colOff>1143000</xdr:colOff>
                    <xdr:row>26</xdr:row>
                    <xdr:rowOff>314325</xdr:rowOff>
                  </to>
                </anchor>
              </controlPr>
            </control>
          </mc:Choice>
        </mc:AlternateContent>
        <mc:AlternateContent xmlns:mc="http://schemas.openxmlformats.org/markup-compatibility/2006">
          <mc:Choice Requires="x14">
            <control shapeId="32785" r:id="rId22" name="Drop Down 17">
              <controlPr defaultSize="0" autoLine="0" autoPict="0">
                <anchor moveWithCells="1">
                  <from>
                    <xdr:col>6</xdr:col>
                    <xdr:colOff>200025</xdr:colOff>
                    <xdr:row>27</xdr:row>
                    <xdr:rowOff>114300</xdr:rowOff>
                  </from>
                  <to>
                    <xdr:col>6</xdr:col>
                    <xdr:colOff>1143000</xdr:colOff>
                    <xdr:row>27</xdr:row>
                    <xdr:rowOff>314325</xdr:rowOff>
                  </to>
                </anchor>
              </controlPr>
            </control>
          </mc:Choice>
        </mc:AlternateContent>
        <mc:AlternateContent xmlns:mc="http://schemas.openxmlformats.org/markup-compatibility/2006">
          <mc:Choice Requires="x14">
            <control shapeId="32786" r:id="rId23" name="Drop Down 18">
              <controlPr defaultSize="0" autoLine="0" autoPict="0">
                <anchor moveWithCells="1">
                  <from>
                    <xdr:col>6</xdr:col>
                    <xdr:colOff>200025</xdr:colOff>
                    <xdr:row>28</xdr:row>
                    <xdr:rowOff>114300</xdr:rowOff>
                  </from>
                  <to>
                    <xdr:col>6</xdr:col>
                    <xdr:colOff>1143000</xdr:colOff>
                    <xdr:row>28</xdr:row>
                    <xdr:rowOff>314325</xdr:rowOff>
                  </to>
                </anchor>
              </controlPr>
            </control>
          </mc:Choice>
        </mc:AlternateContent>
        <mc:AlternateContent xmlns:mc="http://schemas.openxmlformats.org/markup-compatibility/2006">
          <mc:Choice Requires="x14">
            <control shapeId="32787" r:id="rId24" name="Drop Down 19">
              <controlPr defaultSize="0" autoLine="0" autoPict="0">
                <anchor moveWithCells="1">
                  <from>
                    <xdr:col>6</xdr:col>
                    <xdr:colOff>200025</xdr:colOff>
                    <xdr:row>29</xdr:row>
                    <xdr:rowOff>114300</xdr:rowOff>
                  </from>
                  <to>
                    <xdr:col>6</xdr:col>
                    <xdr:colOff>1143000</xdr:colOff>
                    <xdr:row>29</xdr:row>
                    <xdr:rowOff>314325</xdr:rowOff>
                  </to>
                </anchor>
              </controlPr>
            </control>
          </mc:Choice>
        </mc:AlternateContent>
        <mc:AlternateContent xmlns:mc="http://schemas.openxmlformats.org/markup-compatibility/2006">
          <mc:Choice Requires="x14">
            <control shapeId="32788" r:id="rId25" name="Drop Down 20">
              <controlPr defaultSize="0" autoLine="0" autoPict="0">
                <anchor moveWithCells="1">
                  <from>
                    <xdr:col>6</xdr:col>
                    <xdr:colOff>200025</xdr:colOff>
                    <xdr:row>30</xdr:row>
                    <xdr:rowOff>114300</xdr:rowOff>
                  </from>
                  <to>
                    <xdr:col>6</xdr:col>
                    <xdr:colOff>1143000</xdr:colOff>
                    <xdr:row>30</xdr:row>
                    <xdr:rowOff>314325</xdr:rowOff>
                  </to>
                </anchor>
              </controlPr>
            </control>
          </mc:Choice>
        </mc:AlternateContent>
        <mc:AlternateContent xmlns:mc="http://schemas.openxmlformats.org/markup-compatibility/2006">
          <mc:Choice Requires="x14">
            <control shapeId="32789" r:id="rId26" name="Drop Down 21">
              <controlPr defaultSize="0" autoLine="0" autoPict="0">
                <anchor moveWithCells="1">
                  <from>
                    <xdr:col>6</xdr:col>
                    <xdr:colOff>200025</xdr:colOff>
                    <xdr:row>31</xdr:row>
                    <xdr:rowOff>114300</xdr:rowOff>
                  </from>
                  <to>
                    <xdr:col>6</xdr:col>
                    <xdr:colOff>1143000</xdr:colOff>
                    <xdr:row>31</xdr:row>
                    <xdr:rowOff>314325</xdr:rowOff>
                  </to>
                </anchor>
              </controlPr>
            </control>
          </mc:Choice>
        </mc:AlternateContent>
        <mc:AlternateContent xmlns:mc="http://schemas.openxmlformats.org/markup-compatibility/2006">
          <mc:Choice Requires="x14">
            <control shapeId="32790" r:id="rId27" name="Drop Down 22">
              <controlPr defaultSize="0" autoLine="0" autoPict="0">
                <anchor moveWithCells="1">
                  <from>
                    <xdr:col>6</xdr:col>
                    <xdr:colOff>200025</xdr:colOff>
                    <xdr:row>32</xdr:row>
                    <xdr:rowOff>114300</xdr:rowOff>
                  </from>
                  <to>
                    <xdr:col>6</xdr:col>
                    <xdr:colOff>1143000</xdr:colOff>
                    <xdr:row>32</xdr:row>
                    <xdr:rowOff>314325</xdr:rowOff>
                  </to>
                </anchor>
              </controlPr>
            </control>
          </mc:Choice>
        </mc:AlternateContent>
        <mc:AlternateContent xmlns:mc="http://schemas.openxmlformats.org/markup-compatibility/2006">
          <mc:Choice Requires="x14">
            <control shapeId="32791" r:id="rId28" name="Drop Down 23">
              <controlPr defaultSize="0" autoLine="0" autoPict="0">
                <anchor moveWithCells="1">
                  <from>
                    <xdr:col>6</xdr:col>
                    <xdr:colOff>200025</xdr:colOff>
                    <xdr:row>33</xdr:row>
                    <xdr:rowOff>114300</xdr:rowOff>
                  </from>
                  <to>
                    <xdr:col>6</xdr:col>
                    <xdr:colOff>1143000</xdr:colOff>
                    <xdr:row>33</xdr:row>
                    <xdr:rowOff>314325</xdr:rowOff>
                  </to>
                </anchor>
              </controlPr>
            </control>
          </mc:Choice>
        </mc:AlternateContent>
        <mc:AlternateContent xmlns:mc="http://schemas.openxmlformats.org/markup-compatibility/2006">
          <mc:Choice Requires="x14">
            <control shapeId="32792" r:id="rId29" name="Drop Down 24">
              <controlPr defaultSize="0" autoLine="0" autoPict="0">
                <anchor moveWithCells="1">
                  <from>
                    <xdr:col>6</xdr:col>
                    <xdr:colOff>200025</xdr:colOff>
                    <xdr:row>34</xdr:row>
                    <xdr:rowOff>114300</xdr:rowOff>
                  </from>
                  <to>
                    <xdr:col>6</xdr:col>
                    <xdr:colOff>1143000</xdr:colOff>
                    <xdr:row>34</xdr:row>
                    <xdr:rowOff>314325</xdr:rowOff>
                  </to>
                </anchor>
              </controlPr>
            </control>
          </mc:Choice>
        </mc:AlternateContent>
        <mc:AlternateContent xmlns:mc="http://schemas.openxmlformats.org/markup-compatibility/2006">
          <mc:Choice Requires="x14">
            <control shapeId="32793" r:id="rId30" name="Drop Down 25">
              <controlPr defaultSize="0" autoLine="0" autoPict="0">
                <anchor moveWithCells="1">
                  <from>
                    <xdr:col>6</xdr:col>
                    <xdr:colOff>200025</xdr:colOff>
                    <xdr:row>35</xdr:row>
                    <xdr:rowOff>114300</xdr:rowOff>
                  </from>
                  <to>
                    <xdr:col>6</xdr:col>
                    <xdr:colOff>1143000</xdr:colOff>
                    <xdr:row>35</xdr:row>
                    <xdr:rowOff>314325</xdr:rowOff>
                  </to>
                </anchor>
              </controlPr>
            </control>
          </mc:Choice>
        </mc:AlternateContent>
        <mc:AlternateContent xmlns:mc="http://schemas.openxmlformats.org/markup-compatibility/2006">
          <mc:Choice Requires="x14">
            <control shapeId="32794" r:id="rId31" name="Drop Down 26">
              <controlPr defaultSize="0" autoLine="0" autoPict="0">
                <anchor moveWithCells="1">
                  <from>
                    <xdr:col>6</xdr:col>
                    <xdr:colOff>200025</xdr:colOff>
                    <xdr:row>36</xdr:row>
                    <xdr:rowOff>114300</xdr:rowOff>
                  </from>
                  <to>
                    <xdr:col>6</xdr:col>
                    <xdr:colOff>1143000</xdr:colOff>
                    <xdr:row>36</xdr:row>
                    <xdr:rowOff>314325</xdr:rowOff>
                  </to>
                </anchor>
              </controlPr>
            </control>
          </mc:Choice>
        </mc:AlternateContent>
        <mc:AlternateContent xmlns:mc="http://schemas.openxmlformats.org/markup-compatibility/2006">
          <mc:Choice Requires="x14">
            <control shapeId="32795" r:id="rId32" name="Drop Down 27">
              <controlPr defaultSize="0" autoLine="0" autoPict="0">
                <anchor moveWithCells="1">
                  <from>
                    <xdr:col>6</xdr:col>
                    <xdr:colOff>200025</xdr:colOff>
                    <xdr:row>37</xdr:row>
                    <xdr:rowOff>114300</xdr:rowOff>
                  </from>
                  <to>
                    <xdr:col>6</xdr:col>
                    <xdr:colOff>1143000</xdr:colOff>
                    <xdr:row>37</xdr:row>
                    <xdr:rowOff>314325</xdr:rowOff>
                  </to>
                </anchor>
              </controlPr>
            </control>
          </mc:Choice>
        </mc:AlternateContent>
        <mc:AlternateContent xmlns:mc="http://schemas.openxmlformats.org/markup-compatibility/2006">
          <mc:Choice Requires="x14">
            <control shapeId="32796" r:id="rId33" name="Drop Down 28">
              <controlPr defaultSize="0" autoLine="0" autoPict="0">
                <anchor moveWithCells="1">
                  <from>
                    <xdr:col>6</xdr:col>
                    <xdr:colOff>200025</xdr:colOff>
                    <xdr:row>38</xdr:row>
                    <xdr:rowOff>114300</xdr:rowOff>
                  </from>
                  <to>
                    <xdr:col>6</xdr:col>
                    <xdr:colOff>1143000</xdr:colOff>
                    <xdr:row>38</xdr:row>
                    <xdr:rowOff>314325</xdr:rowOff>
                  </to>
                </anchor>
              </controlPr>
            </control>
          </mc:Choice>
        </mc:AlternateContent>
        <mc:AlternateContent xmlns:mc="http://schemas.openxmlformats.org/markup-compatibility/2006">
          <mc:Choice Requires="x14">
            <control shapeId="32797" r:id="rId34" name="Drop Down 29">
              <controlPr defaultSize="0" autoLine="0" autoPict="0">
                <anchor moveWithCells="1">
                  <from>
                    <xdr:col>6</xdr:col>
                    <xdr:colOff>200025</xdr:colOff>
                    <xdr:row>39</xdr:row>
                    <xdr:rowOff>114300</xdr:rowOff>
                  </from>
                  <to>
                    <xdr:col>6</xdr:col>
                    <xdr:colOff>1143000</xdr:colOff>
                    <xdr:row>39</xdr:row>
                    <xdr:rowOff>314325</xdr:rowOff>
                  </to>
                </anchor>
              </controlPr>
            </control>
          </mc:Choice>
        </mc:AlternateContent>
        <mc:AlternateContent xmlns:mc="http://schemas.openxmlformats.org/markup-compatibility/2006">
          <mc:Choice Requires="x14">
            <control shapeId="32798" r:id="rId35" name="Drop Down 30">
              <controlPr defaultSize="0" autoLine="0" autoPict="0">
                <anchor moveWithCells="1">
                  <from>
                    <xdr:col>6</xdr:col>
                    <xdr:colOff>200025</xdr:colOff>
                    <xdr:row>40</xdr:row>
                    <xdr:rowOff>114300</xdr:rowOff>
                  </from>
                  <to>
                    <xdr:col>6</xdr:col>
                    <xdr:colOff>1143000</xdr:colOff>
                    <xdr:row>40</xdr:row>
                    <xdr:rowOff>314325</xdr:rowOff>
                  </to>
                </anchor>
              </controlPr>
            </control>
          </mc:Choice>
        </mc:AlternateContent>
        <mc:AlternateContent xmlns:mc="http://schemas.openxmlformats.org/markup-compatibility/2006">
          <mc:Choice Requires="x14">
            <control shapeId="32799" r:id="rId36" name="Drop Down 31">
              <controlPr defaultSize="0" autoLine="0" autoPict="0">
                <anchor moveWithCells="1">
                  <from>
                    <xdr:col>6</xdr:col>
                    <xdr:colOff>200025</xdr:colOff>
                    <xdr:row>41</xdr:row>
                    <xdr:rowOff>114300</xdr:rowOff>
                  </from>
                  <to>
                    <xdr:col>6</xdr:col>
                    <xdr:colOff>1143000</xdr:colOff>
                    <xdr:row>41</xdr:row>
                    <xdr:rowOff>314325</xdr:rowOff>
                  </to>
                </anchor>
              </controlPr>
            </control>
          </mc:Choice>
        </mc:AlternateContent>
        <mc:AlternateContent xmlns:mc="http://schemas.openxmlformats.org/markup-compatibility/2006">
          <mc:Choice Requires="x14">
            <control shapeId="32800" r:id="rId37" name="Drop Down 32">
              <controlPr defaultSize="0" autoLine="0" autoPict="0">
                <anchor moveWithCells="1">
                  <from>
                    <xdr:col>6</xdr:col>
                    <xdr:colOff>200025</xdr:colOff>
                    <xdr:row>42</xdr:row>
                    <xdr:rowOff>114300</xdr:rowOff>
                  </from>
                  <to>
                    <xdr:col>6</xdr:col>
                    <xdr:colOff>1143000</xdr:colOff>
                    <xdr:row>42</xdr:row>
                    <xdr:rowOff>314325</xdr:rowOff>
                  </to>
                </anchor>
              </controlPr>
            </control>
          </mc:Choice>
        </mc:AlternateContent>
        <mc:AlternateContent xmlns:mc="http://schemas.openxmlformats.org/markup-compatibility/2006">
          <mc:Choice Requires="x14">
            <control shapeId="32801" r:id="rId38" name="Drop Down 33">
              <controlPr defaultSize="0" autoLine="0" autoPict="0">
                <anchor moveWithCells="1">
                  <from>
                    <xdr:col>6</xdr:col>
                    <xdr:colOff>200025</xdr:colOff>
                    <xdr:row>43</xdr:row>
                    <xdr:rowOff>114300</xdr:rowOff>
                  </from>
                  <to>
                    <xdr:col>6</xdr:col>
                    <xdr:colOff>1143000</xdr:colOff>
                    <xdr:row>43</xdr:row>
                    <xdr:rowOff>314325</xdr:rowOff>
                  </to>
                </anchor>
              </controlPr>
            </control>
          </mc:Choice>
        </mc:AlternateContent>
        <mc:AlternateContent xmlns:mc="http://schemas.openxmlformats.org/markup-compatibility/2006">
          <mc:Choice Requires="x14">
            <control shapeId="32802" r:id="rId39" name="Drop Down 34">
              <controlPr defaultSize="0" autoLine="0" autoPict="0">
                <anchor moveWithCells="1">
                  <from>
                    <xdr:col>6</xdr:col>
                    <xdr:colOff>200025</xdr:colOff>
                    <xdr:row>44</xdr:row>
                    <xdr:rowOff>114300</xdr:rowOff>
                  </from>
                  <to>
                    <xdr:col>6</xdr:col>
                    <xdr:colOff>1143000</xdr:colOff>
                    <xdr:row>44</xdr:row>
                    <xdr:rowOff>314325</xdr:rowOff>
                  </to>
                </anchor>
              </controlPr>
            </control>
          </mc:Choice>
        </mc:AlternateContent>
        <mc:AlternateContent xmlns:mc="http://schemas.openxmlformats.org/markup-compatibility/2006">
          <mc:Choice Requires="x14">
            <control shapeId="32803" r:id="rId40" name="Drop Down 35">
              <controlPr defaultSize="0" autoLine="0" autoPict="0">
                <anchor moveWithCells="1">
                  <from>
                    <xdr:col>6</xdr:col>
                    <xdr:colOff>200025</xdr:colOff>
                    <xdr:row>45</xdr:row>
                    <xdr:rowOff>114300</xdr:rowOff>
                  </from>
                  <to>
                    <xdr:col>6</xdr:col>
                    <xdr:colOff>1143000</xdr:colOff>
                    <xdr:row>45</xdr:row>
                    <xdr:rowOff>314325</xdr:rowOff>
                  </to>
                </anchor>
              </controlPr>
            </control>
          </mc:Choice>
        </mc:AlternateContent>
        <mc:AlternateContent xmlns:mc="http://schemas.openxmlformats.org/markup-compatibility/2006">
          <mc:Choice Requires="x14">
            <control shapeId="32804" r:id="rId41" name="Drop Down 36">
              <controlPr defaultSize="0" autoLine="0" autoPict="0">
                <anchor moveWithCells="1">
                  <from>
                    <xdr:col>6</xdr:col>
                    <xdr:colOff>200025</xdr:colOff>
                    <xdr:row>46</xdr:row>
                    <xdr:rowOff>114300</xdr:rowOff>
                  </from>
                  <to>
                    <xdr:col>6</xdr:col>
                    <xdr:colOff>1143000</xdr:colOff>
                    <xdr:row>46</xdr:row>
                    <xdr:rowOff>314325</xdr:rowOff>
                  </to>
                </anchor>
              </controlPr>
            </control>
          </mc:Choice>
        </mc:AlternateContent>
        <mc:AlternateContent xmlns:mc="http://schemas.openxmlformats.org/markup-compatibility/2006">
          <mc:Choice Requires="x14">
            <control shapeId="32805" r:id="rId42" name="Drop Down 37">
              <controlPr defaultSize="0" autoLine="0" autoPict="0">
                <anchor moveWithCells="1">
                  <from>
                    <xdr:col>6</xdr:col>
                    <xdr:colOff>200025</xdr:colOff>
                    <xdr:row>47</xdr:row>
                    <xdr:rowOff>114300</xdr:rowOff>
                  </from>
                  <to>
                    <xdr:col>6</xdr:col>
                    <xdr:colOff>1143000</xdr:colOff>
                    <xdr:row>47</xdr:row>
                    <xdr:rowOff>314325</xdr:rowOff>
                  </to>
                </anchor>
              </controlPr>
            </control>
          </mc:Choice>
        </mc:AlternateContent>
        <mc:AlternateContent xmlns:mc="http://schemas.openxmlformats.org/markup-compatibility/2006">
          <mc:Choice Requires="x14">
            <control shapeId="32806" r:id="rId43" name="Drop Down 38">
              <controlPr defaultSize="0" autoLine="0" autoPict="0">
                <anchor moveWithCells="1">
                  <from>
                    <xdr:col>6</xdr:col>
                    <xdr:colOff>200025</xdr:colOff>
                    <xdr:row>48</xdr:row>
                    <xdr:rowOff>114300</xdr:rowOff>
                  </from>
                  <to>
                    <xdr:col>6</xdr:col>
                    <xdr:colOff>1143000</xdr:colOff>
                    <xdr:row>48</xdr:row>
                    <xdr:rowOff>314325</xdr:rowOff>
                  </to>
                </anchor>
              </controlPr>
            </control>
          </mc:Choice>
        </mc:AlternateContent>
        <mc:AlternateContent xmlns:mc="http://schemas.openxmlformats.org/markup-compatibility/2006">
          <mc:Choice Requires="x14">
            <control shapeId="32807" r:id="rId44" name="Drop Down 39">
              <controlPr defaultSize="0" autoLine="0" autoPict="0">
                <anchor moveWithCells="1">
                  <from>
                    <xdr:col>6</xdr:col>
                    <xdr:colOff>200025</xdr:colOff>
                    <xdr:row>49</xdr:row>
                    <xdr:rowOff>114300</xdr:rowOff>
                  </from>
                  <to>
                    <xdr:col>6</xdr:col>
                    <xdr:colOff>1143000</xdr:colOff>
                    <xdr:row>49</xdr:row>
                    <xdr:rowOff>314325</xdr:rowOff>
                  </to>
                </anchor>
              </controlPr>
            </control>
          </mc:Choice>
        </mc:AlternateContent>
        <mc:AlternateContent xmlns:mc="http://schemas.openxmlformats.org/markup-compatibility/2006">
          <mc:Choice Requires="x14">
            <control shapeId="32808" r:id="rId45" name="Drop Down 40">
              <controlPr defaultSize="0" autoLine="0" autoPict="0">
                <anchor moveWithCells="1">
                  <from>
                    <xdr:col>6</xdr:col>
                    <xdr:colOff>200025</xdr:colOff>
                    <xdr:row>50</xdr:row>
                    <xdr:rowOff>114300</xdr:rowOff>
                  </from>
                  <to>
                    <xdr:col>6</xdr:col>
                    <xdr:colOff>1143000</xdr:colOff>
                    <xdr:row>50</xdr:row>
                    <xdr:rowOff>314325</xdr:rowOff>
                  </to>
                </anchor>
              </controlPr>
            </control>
          </mc:Choice>
        </mc:AlternateContent>
        <mc:AlternateContent xmlns:mc="http://schemas.openxmlformats.org/markup-compatibility/2006">
          <mc:Choice Requires="x14">
            <control shapeId="32809" r:id="rId46" name="Drop Down 41">
              <controlPr defaultSize="0" autoLine="0" autoPict="0">
                <anchor moveWithCells="1">
                  <from>
                    <xdr:col>6</xdr:col>
                    <xdr:colOff>200025</xdr:colOff>
                    <xdr:row>51</xdr:row>
                    <xdr:rowOff>114300</xdr:rowOff>
                  </from>
                  <to>
                    <xdr:col>6</xdr:col>
                    <xdr:colOff>1143000</xdr:colOff>
                    <xdr:row>51</xdr:row>
                    <xdr:rowOff>314325</xdr:rowOff>
                  </to>
                </anchor>
              </controlPr>
            </control>
          </mc:Choice>
        </mc:AlternateContent>
        <mc:AlternateContent xmlns:mc="http://schemas.openxmlformats.org/markup-compatibility/2006">
          <mc:Choice Requires="x14">
            <control shapeId="32810" r:id="rId47" name="Drop Down 42">
              <controlPr defaultSize="0" autoLine="0" autoPict="0">
                <anchor moveWithCells="1">
                  <from>
                    <xdr:col>6</xdr:col>
                    <xdr:colOff>200025</xdr:colOff>
                    <xdr:row>52</xdr:row>
                    <xdr:rowOff>114300</xdr:rowOff>
                  </from>
                  <to>
                    <xdr:col>6</xdr:col>
                    <xdr:colOff>1143000</xdr:colOff>
                    <xdr:row>52</xdr:row>
                    <xdr:rowOff>314325</xdr:rowOff>
                  </to>
                </anchor>
              </controlPr>
            </control>
          </mc:Choice>
        </mc:AlternateContent>
        <mc:AlternateContent xmlns:mc="http://schemas.openxmlformats.org/markup-compatibility/2006">
          <mc:Choice Requires="x14">
            <control shapeId="32811" r:id="rId48" name="Drop Down 43">
              <controlPr defaultSize="0" autoLine="0" autoPict="0">
                <anchor moveWithCells="1">
                  <from>
                    <xdr:col>6</xdr:col>
                    <xdr:colOff>200025</xdr:colOff>
                    <xdr:row>53</xdr:row>
                    <xdr:rowOff>114300</xdr:rowOff>
                  </from>
                  <to>
                    <xdr:col>6</xdr:col>
                    <xdr:colOff>1143000</xdr:colOff>
                    <xdr:row>53</xdr:row>
                    <xdr:rowOff>314325</xdr:rowOff>
                  </to>
                </anchor>
              </controlPr>
            </control>
          </mc:Choice>
        </mc:AlternateContent>
        <mc:AlternateContent xmlns:mc="http://schemas.openxmlformats.org/markup-compatibility/2006">
          <mc:Choice Requires="x14">
            <control shapeId="32812" r:id="rId49" name="Drop Down 44">
              <controlPr defaultSize="0" autoLine="0" autoPict="0">
                <anchor moveWithCells="1">
                  <from>
                    <xdr:col>6</xdr:col>
                    <xdr:colOff>200025</xdr:colOff>
                    <xdr:row>54</xdr:row>
                    <xdr:rowOff>114300</xdr:rowOff>
                  </from>
                  <to>
                    <xdr:col>6</xdr:col>
                    <xdr:colOff>1143000</xdr:colOff>
                    <xdr:row>54</xdr:row>
                    <xdr:rowOff>314325</xdr:rowOff>
                  </to>
                </anchor>
              </controlPr>
            </control>
          </mc:Choice>
        </mc:AlternateContent>
        <mc:AlternateContent xmlns:mc="http://schemas.openxmlformats.org/markup-compatibility/2006">
          <mc:Choice Requires="x14">
            <control shapeId="32813" r:id="rId50" name="Drop Down 45">
              <controlPr defaultSize="0" autoLine="0" autoPict="0">
                <anchor moveWithCells="1">
                  <from>
                    <xdr:col>6</xdr:col>
                    <xdr:colOff>200025</xdr:colOff>
                    <xdr:row>55</xdr:row>
                    <xdr:rowOff>114300</xdr:rowOff>
                  </from>
                  <to>
                    <xdr:col>6</xdr:col>
                    <xdr:colOff>1143000</xdr:colOff>
                    <xdr:row>55</xdr:row>
                    <xdr:rowOff>314325</xdr:rowOff>
                  </to>
                </anchor>
              </controlPr>
            </control>
          </mc:Choice>
        </mc:AlternateContent>
        <mc:AlternateContent xmlns:mc="http://schemas.openxmlformats.org/markup-compatibility/2006">
          <mc:Choice Requires="x14">
            <control shapeId="32814" r:id="rId51" name="Drop Down 46">
              <controlPr defaultSize="0" autoLine="0" autoPict="0">
                <anchor moveWithCells="1">
                  <from>
                    <xdr:col>6</xdr:col>
                    <xdr:colOff>200025</xdr:colOff>
                    <xdr:row>56</xdr:row>
                    <xdr:rowOff>114300</xdr:rowOff>
                  </from>
                  <to>
                    <xdr:col>6</xdr:col>
                    <xdr:colOff>1143000</xdr:colOff>
                    <xdr:row>56</xdr:row>
                    <xdr:rowOff>314325</xdr:rowOff>
                  </to>
                </anchor>
              </controlPr>
            </control>
          </mc:Choice>
        </mc:AlternateContent>
        <mc:AlternateContent xmlns:mc="http://schemas.openxmlformats.org/markup-compatibility/2006">
          <mc:Choice Requires="x14">
            <control shapeId="32815" r:id="rId52" name="Drop Down 47">
              <controlPr defaultSize="0" autoLine="0" autoPict="0">
                <anchor moveWithCells="1">
                  <from>
                    <xdr:col>6</xdr:col>
                    <xdr:colOff>200025</xdr:colOff>
                    <xdr:row>57</xdr:row>
                    <xdr:rowOff>114300</xdr:rowOff>
                  </from>
                  <to>
                    <xdr:col>6</xdr:col>
                    <xdr:colOff>1143000</xdr:colOff>
                    <xdr:row>57</xdr:row>
                    <xdr:rowOff>314325</xdr:rowOff>
                  </to>
                </anchor>
              </controlPr>
            </control>
          </mc:Choice>
        </mc:AlternateContent>
        <mc:AlternateContent xmlns:mc="http://schemas.openxmlformats.org/markup-compatibility/2006">
          <mc:Choice Requires="x14">
            <control shapeId="32816" r:id="rId53" name="Drop Down 48">
              <controlPr defaultSize="0" autoLine="0" autoPict="0">
                <anchor moveWithCells="1">
                  <from>
                    <xdr:col>6</xdr:col>
                    <xdr:colOff>200025</xdr:colOff>
                    <xdr:row>58</xdr:row>
                    <xdr:rowOff>114300</xdr:rowOff>
                  </from>
                  <to>
                    <xdr:col>6</xdr:col>
                    <xdr:colOff>1143000</xdr:colOff>
                    <xdr:row>58</xdr:row>
                    <xdr:rowOff>314325</xdr:rowOff>
                  </to>
                </anchor>
              </controlPr>
            </control>
          </mc:Choice>
        </mc:AlternateContent>
        <mc:AlternateContent xmlns:mc="http://schemas.openxmlformats.org/markup-compatibility/2006">
          <mc:Choice Requires="x14">
            <control shapeId="32817" r:id="rId54" name="Drop Down 49">
              <controlPr defaultSize="0" autoLine="0" autoPict="0">
                <anchor moveWithCells="1">
                  <from>
                    <xdr:col>6</xdr:col>
                    <xdr:colOff>200025</xdr:colOff>
                    <xdr:row>59</xdr:row>
                    <xdr:rowOff>114300</xdr:rowOff>
                  </from>
                  <to>
                    <xdr:col>6</xdr:col>
                    <xdr:colOff>1143000</xdr:colOff>
                    <xdr:row>59</xdr:row>
                    <xdr:rowOff>314325</xdr:rowOff>
                  </to>
                </anchor>
              </controlPr>
            </control>
          </mc:Choice>
        </mc:AlternateContent>
        <mc:AlternateContent xmlns:mc="http://schemas.openxmlformats.org/markup-compatibility/2006">
          <mc:Choice Requires="x14">
            <control shapeId="32818" r:id="rId55" name="Drop Down 50">
              <controlPr defaultSize="0" autoLine="0" autoPict="0">
                <anchor moveWithCells="1">
                  <from>
                    <xdr:col>6</xdr:col>
                    <xdr:colOff>200025</xdr:colOff>
                    <xdr:row>60</xdr:row>
                    <xdr:rowOff>114300</xdr:rowOff>
                  </from>
                  <to>
                    <xdr:col>6</xdr:col>
                    <xdr:colOff>1143000</xdr:colOff>
                    <xdr:row>60</xdr:row>
                    <xdr:rowOff>314325</xdr:rowOff>
                  </to>
                </anchor>
              </controlPr>
            </control>
          </mc:Choice>
        </mc:AlternateContent>
        <mc:AlternateContent xmlns:mc="http://schemas.openxmlformats.org/markup-compatibility/2006">
          <mc:Choice Requires="x14">
            <control shapeId="32919" r:id="rId56" name="Drop Down 151">
              <controlPr defaultSize="0" autoLine="0" autoPict="0">
                <anchor moveWithCells="1">
                  <from>
                    <xdr:col>24</xdr:col>
                    <xdr:colOff>276225</xdr:colOff>
                    <xdr:row>5</xdr:row>
                    <xdr:rowOff>152400</xdr:rowOff>
                  </from>
                  <to>
                    <xdr:col>24</xdr:col>
                    <xdr:colOff>1123950</xdr:colOff>
                    <xdr:row>6</xdr:row>
                    <xdr:rowOff>19050</xdr:rowOff>
                  </to>
                </anchor>
              </controlPr>
            </control>
          </mc:Choice>
        </mc:AlternateContent>
        <mc:AlternateContent xmlns:mc="http://schemas.openxmlformats.org/markup-compatibility/2006">
          <mc:Choice Requires="x14">
            <control shapeId="32920" r:id="rId57" name="Drop Down 152">
              <controlPr defaultSize="0" autoLine="0" autoPict="0">
                <anchor moveWithCells="1">
                  <from>
                    <xdr:col>24</xdr:col>
                    <xdr:colOff>276225</xdr:colOff>
                    <xdr:row>6</xdr:row>
                    <xdr:rowOff>190500</xdr:rowOff>
                  </from>
                  <to>
                    <xdr:col>24</xdr:col>
                    <xdr:colOff>1123950</xdr:colOff>
                    <xdr:row>7</xdr:row>
                    <xdr:rowOff>247650</xdr:rowOff>
                  </to>
                </anchor>
              </controlPr>
            </control>
          </mc:Choice>
        </mc:AlternateContent>
        <mc:AlternateContent xmlns:mc="http://schemas.openxmlformats.org/markup-compatibility/2006">
          <mc:Choice Requires="x14">
            <control shapeId="32921" r:id="rId58" name="Drop Down 153">
              <controlPr defaultSize="0" autoLine="0" autoPict="0">
                <anchor moveWithCells="1">
                  <from>
                    <xdr:col>24</xdr:col>
                    <xdr:colOff>276225</xdr:colOff>
                    <xdr:row>7</xdr:row>
                    <xdr:rowOff>457200</xdr:rowOff>
                  </from>
                  <to>
                    <xdr:col>24</xdr:col>
                    <xdr:colOff>1123950</xdr:colOff>
                    <xdr:row>7</xdr:row>
                    <xdr:rowOff>733425</xdr:rowOff>
                  </to>
                </anchor>
              </controlPr>
            </control>
          </mc:Choice>
        </mc:AlternateContent>
        <mc:AlternateContent xmlns:mc="http://schemas.openxmlformats.org/markup-compatibility/2006">
          <mc:Choice Requires="x14">
            <control shapeId="32922" r:id="rId59" name="Drop Down 154">
              <controlPr defaultSize="0" autoLine="0" autoPict="0">
                <anchor moveWithCells="1">
                  <from>
                    <xdr:col>24</xdr:col>
                    <xdr:colOff>276225</xdr:colOff>
                    <xdr:row>8</xdr:row>
                    <xdr:rowOff>314325</xdr:rowOff>
                  </from>
                  <to>
                    <xdr:col>24</xdr:col>
                    <xdr:colOff>1133475</xdr:colOff>
                    <xdr:row>9</xdr:row>
                    <xdr:rowOff>190500</xdr:rowOff>
                  </to>
                </anchor>
              </controlPr>
            </control>
          </mc:Choice>
        </mc:AlternateContent>
        <mc:AlternateContent xmlns:mc="http://schemas.openxmlformats.org/markup-compatibility/2006">
          <mc:Choice Requires="x14">
            <control shapeId="32923" r:id="rId60" name="Drop Down 155">
              <controlPr defaultSize="0" autoLine="0" autoPict="0">
                <anchor moveWithCells="1">
                  <from>
                    <xdr:col>24</xdr:col>
                    <xdr:colOff>276225</xdr:colOff>
                    <xdr:row>9</xdr:row>
                    <xdr:rowOff>381000</xdr:rowOff>
                  </from>
                  <to>
                    <xdr:col>24</xdr:col>
                    <xdr:colOff>1123950</xdr:colOff>
                    <xdr:row>9</xdr:row>
                    <xdr:rowOff>647700</xdr:rowOff>
                  </to>
                </anchor>
              </controlPr>
            </control>
          </mc:Choice>
        </mc:AlternateContent>
        <mc:AlternateContent xmlns:mc="http://schemas.openxmlformats.org/markup-compatibility/2006">
          <mc:Choice Requires="x14">
            <control shapeId="32924" r:id="rId61" name="Drop Down 156">
              <controlPr defaultSize="0" autoLine="0" autoPict="0">
                <anchor moveWithCells="1">
                  <from>
                    <xdr:col>6</xdr:col>
                    <xdr:colOff>200025</xdr:colOff>
                    <xdr:row>61</xdr:row>
                    <xdr:rowOff>114300</xdr:rowOff>
                  </from>
                  <to>
                    <xdr:col>6</xdr:col>
                    <xdr:colOff>1143000</xdr:colOff>
                    <xdr:row>61</xdr:row>
                    <xdr:rowOff>314325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dimension ref="A1:W30"/>
  <sheetViews>
    <sheetView topLeftCell="C1" zoomScale="70" zoomScaleNormal="70" workbookViewId="0">
      <selection activeCell="D7" sqref="D7"/>
    </sheetView>
  </sheetViews>
  <sheetFormatPr defaultColWidth="8.7109375" defaultRowHeight="15" x14ac:dyDescent="0.25"/>
  <cols>
    <col min="1" max="1" width="10.28515625" style="102" hidden="1" customWidth="1"/>
    <col min="2" max="2" width="7.85546875" style="102" hidden="1" customWidth="1"/>
    <col min="3" max="3" width="4.140625" style="102" customWidth="1"/>
    <col min="4" max="4" width="50.140625" style="102" customWidth="1"/>
    <col min="5" max="5" width="15.140625" style="102" customWidth="1"/>
    <col min="6" max="8" width="17.140625" style="102" hidden="1" customWidth="1"/>
    <col min="9" max="9" width="15.42578125" style="102" customWidth="1"/>
    <col min="10" max="10" width="21" style="102" customWidth="1"/>
    <col min="11" max="11" width="19.5703125" style="102" customWidth="1"/>
    <col min="12" max="12" width="18.5703125" style="102" hidden="1" customWidth="1"/>
    <col min="13" max="13" width="18.140625" style="102" customWidth="1"/>
    <col min="14" max="15" width="15.85546875" style="102" customWidth="1"/>
    <col min="16" max="16" width="8.28515625" style="102" customWidth="1"/>
    <col min="17" max="17" width="6.5703125" style="102" customWidth="1"/>
    <col min="18" max="18" width="8.7109375" style="102"/>
    <col min="19" max="19" width="11.42578125" style="102" customWidth="1"/>
    <col min="20" max="20" width="0.140625" style="102" hidden="1" customWidth="1"/>
    <col min="21" max="21" width="0.28515625" style="102" customWidth="1"/>
    <col min="22" max="22" width="9.140625" style="102" customWidth="1"/>
    <col min="23" max="23" width="7.5703125" style="102" customWidth="1"/>
    <col min="24" max="24" width="4.7109375" style="102" customWidth="1"/>
    <col min="25" max="16384" width="8.7109375" style="102"/>
  </cols>
  <sheetData>
    <row r="1" spans="1:23" ht="40.5" customHeight="1" thickBot="1" x14ac:dyDescent="0.3">
      <c r="C1" s="365" t="s">
        <v>180</v>
      </c>
      <c r="D1" s="366"/>
      <c r="E1" s="366"/>
      <c r="F1" s="366"/>
      <c r="G1" s="366"/>
      <c r="H1" s="366"/>
      <c r="I1" s="366"/>
      <c r="J1" s="366"/>
      <c r="K1" s="366"/>
      <c r="L1" s="366"/>
      <c r="M1" s="366"/>
      <c r="N1" s="366"/>
      <c r="O1" s="367"/>
      <c r="P1" s="199"/>
      <c r="Q1" s="200"/>
      <c r="R1" s="380" t="s">
        <v>9</v>
      </c>
      <c r="S1" s="380"/>
      <c r="T1" s="380"/>
      <c r="U1" s="200"/>
      <c r="V1" s="200"/>
      <c r="W1" s="171"/>
    </row>
    <row r="2" spans="1:23" ht="90.75" customHeight="1" thickBot="1" x14ac:dyDescent="0.3">
      <c r="C2" s="368" t="s">
        <v>125</v>
      </c>
      <c r="D2" s="369"/>
      <c r="E2" s="369"/>
      <c r="F2" s="369"/>
      <c r="G2" s="369"/>
      <c r="H2" s="369"/>
      <c r="I2" s="369"/>
      <c r="J2" s="369"/>
      <c r="K2" s="369"/>
      <c r="L2" s="369"/>
      <c r="M2" s="369"/>
      <c r="N2" s="369"/>
      <c r="O2" s="369"/>
      <c r="P2" s="201"/>
      <c r="Q2" s="202"/>
      <c r="R2" s="302" t="s">
        <v>10</v>
      </c>
      <c r="S2" s="302"/>
      <c r="T2" s="302"/>
      <c r="U2" s="171"/>
      <c r="V2" s="171"/>
      <c r="W2" s="171"/>
    </row>
    <row r="3" spans="1:23" ht="21.75" customHeight="1" thickBot="1" x14ac:dyDescent="0.35">
      <c r="A3" s="24" t="s">
        <v>46</v>
      </c>
      <c r="C3" s="373" t="s">
        <v>4</v>
      </c>
      <c r="D3" s="374"/>
      <c r="E3" s="374"/>
      <c r="F3" s="374"/>
      <c r="G3" s="374"/>
      <c r="H3" s="374"/>
      <c r="I3" s="374"/>
      <c r="J3" s="374"/>
      <c r="K3" s="374"/>
      <c r="L3" s="374"/>
      <c r="M3" s="374"/>
      <c r="N3" s="374"/>
      <c r="O3" s="374"/>
      <c r="P3" s="374"/>
      <c r="Q3" s="374"/>
      <c r="R3" s="374"/>
      <c r="S3" s="374"/>
      <c r="T3" s="374"/>
      <c r="U3" s="374"/>
      <c r="V3" s="374"/>
      <c r="W3" s="375"/>
    </row>
    <row r="4" spans="1:23" ht="62.25" customHeight="1" x14ac:dyDescent="0.25">
      <c r="C4" s="352" t="s">
        <v>12</v>
      </c>
      <c r="D4" s="353"/>
      <c r="E4" s="354" t="s">
        <v>135</v>
      </c>
      <c r="F4" s="355"/>
      <c r="G4" s="355"/>
      <c r="H4" s="355"/>
      <c r="I4" s="356"/>
      <c r="J4" s="370" t="s">
        <v>134</v>
      </c>
      <c r="K4" s="371"/>
      <c r="L4" s="372"/>
      <c r="M4" s="381" t="s">
        <v>130</v>
      </c>
      <c r="N4" s="386" t="s">
        <v>133</v>
      </c>
      <c r="O4" s="387"/>
      <c r="P4" s="342" t="s">
        <v>33</v>
      </c>
      <c r="Q4" s="343"/>
      <c r="R4" s="343"/>
      <c r="S4" s="343"/>
      <c r="T4" s="343"/>
      <c r="U4" s="343"/>
      <c r="V4" s="343"/>
      <c r="W4" s="344"/>
    </row>
    <row r="5" spans="1:23" ht="34.5" customHeight="1" x14ac:dyDescent="0.25">
      <c r="C5" s="348" t="s">
        <v>45</v>
      </c>
      <c r="D5" s="349"/>
      <c r="E5" s="297" t="s">
        <v>136</v>
      </c>
      <c r="F5" s="357" t="s">
        <v>72</v>
      </c>
      <c r="G5" s="357" t="s">
        <v>73</v>
      </c>
      <c r="H5" s="357" t="s">
        <v>74</v>
      </c>
      <c r="I5" s="350" t="s">
        <v>129</v>
      </c>
      <c r="J5" s="376" t="s">
        <v>141</v>
      </c>
      <c r="K5" s="359" t="s">
        <v>71</v>
      </c>
      <c r="L5" s="359" t="s">
        <v>49</v>
      </c>
      <c r="M5" s="381"/>
      <c r="N5" s="378" t="s">
        <v>132</v>
      </c>
      <c r="O5" s="383" t="s">
        <v>131</v>
      </c>
      <c r="P5" s="361" t="s">
        <v>36</v>
      </c>
      <c r="Q5" s="362"/>
      <c r="R5" s="362"/>
      <c r="S5" s="362"/>
      <c r="T5" s="6"/>
      <c r="U5" s="6" t="b">
        <v>0</v>
      </c>
      <c r="V5" s="103"/>
      <c r="W5" s="345" t="str">
        <f>IF(OR(U5=TRUE,U6=TRUE,U7=TRUE,U8=TRUE,U9=TRUE),"Yes","")</f>
        <v/>
      </c>
    </row>
    <row r="6" spans="1:23" ht="34.5" customHeight="1" thickBot="1" x14ac:dyDescent="0.3">
      <c r="C6" s="348"/>
      <c r="D6" s="349"/>
      <c r="E6" s="385"/>
      <c r="F6" s="358"/>
      <c r="G6" s="358"/>
      <c r="H6" s="358"/>
      <c r="I6" s="351"/>
      <c r="J6" s="377"/>
      <c r="K6" s="360"/>
      <c r="L6" s="360"/>
      <c r="M6" s="382"/>
      <c r="N6" s="379"/>
      <c r="O6" s="384"/>
      <c r="P6" s="361" t="s">
        <v>37</v>
      </c>
      <c r="Q6" s="362"/>
      <c r="R6" s="362"/>
      <c r="S6" s="362"/>
      <c r="T6" s="6"/>
      <c r="U6" s="6" t="b">
        <v>0</v>
      </c>
      <c r="V6" s="103"/>
      <c r="W6" s="346"/>
    </row>
    <row r="7" spans="1:23" ht="34.5" customHeight="1" x14ac:dyDescent="0.25">
      <c r="A7" s="102">
        <v>1</v>
      </c>
      <c r="B7" s="102">
        <f t="shared" ref="B7:B26" si="0">INDEX(meals,A7)</f>
        <v>0</v>
      </c>
      <c r="C7" s="23">
        <v>1</v>
      </c>
      <c r="D7" s="21"/>
      <c r="E7" s="194" t="str">
        <f>IF(B7=0,"",IF((VLOOKUP(A7,'All Meals'!$A$12:$S$62,9))="",0,(VLOOKUP(A7,'All Meals'!$A$12:$S$62,9))))</f>
        <v/>
      </c>
      <c r="F7" s="194" t="str">
        <f>IF(B7=0,"",IF((VLOOKUP(A7,'All Meals'!$A$12:$S$62,12))="",0,(VLOOKUP(A7,'All Meals'!$A$12:$S$62,12))))</f>
        <v/>
      </c>
      <c r="G7" s="194" t="str">
        <f>IF(B7=0,"",IF((VLOOKUP(A7,'All Meals'!$A$12:$S$62,15))="",0,(VLOOKUP(A7,'All Meals'!$A$12:$S$62,15))))</f>
        <v/>
      </c>
      <c r="H7" s="194" t="str">
        <f>IF(B7=0,"",IF((VLOOKUP(A7,'All Meals'!$A$12:$S$62,18))="",0,(VLOOKUP(A7,'All Meals'!$A$12:$S$62,18))))</f>
        <v/>
      </c>
      <c r="I7" s="195" t="str">
        <f>IF(B7=0,"",IF(E7="","No",IF(E7&gt;=0.5,"Yes","No")))</f>
        <v/>
      </c>
      <c r="J7" s="194" t="str">
        <f>IF(B7=0,"",IF((VLOOKUP(A7,'All Meals'!$A$12:$S$62,4))="",0,(VLOOKUP(A7,'All Meals'!$A$12:$S$62,4))))</f>
        <v/>
      </c>
      <c r="K7" s="194" t="str">
        <f>IF(B7=0,"",IF((VLOOKUP(A7,'All Meals'!$A$12:$S$62,5))="",0,(VLOOKUP(A7,'All Meals'!$A$12:$S$62,5))))</f>
        <v/>
      </c>
      <c r="L7" s="194" t="str">
        <f>IF(B7=0,"",IF((VLOOKUP(A7,'All Meals'!$A$12:$S$62,6))="",0,(VLOOKUP(A7,'All Meals'!$A$12:$S$62,6))))</f>
        <v/>
      </c>
      <c r="M7" s="195" t="str">
        <f>IF(B7=0,"",IF(SUM(J7-L7)&gt;=1,"Yes","No"))</f>
        <v/>
      </c>
      <c r="N7" s="194" t="str">
        <f>IF(B7=0,"",IF((VLOOKUP(A7,'All Meals'!$A$12:$S$62,19))="",0,(VLOOKUP(A7,'All Meals'!$A$12:$S$62,19))))</f>
        <v/>
      </c>
      <c r="O7" s="195" t="str">
        <f t="shared" ref="O7:O26" si="1">IF(B7=0,"",IF(N7="","No",IF(N7&gt;=1,"Yes","No")))</f>
        <v/>
      </c>
      <c r="P7" s="361" t="s">
        <v>39</v>
      </c>
      <c r="Q7" s="362"/>
      <c r="R7" s="362"/>
      <c r="S7" s="362"/>
      <c r="T7" s="6"/>
      <c r="U7" s="6" t="b">
        <v>0</v>
      </c>
      <c r="V7" s="103"/>
      <c r="W7" s="346"/>
    </row>
    <row r="8" spans="1:23" ht="33.75" customHeight="1" x14ac:dyDescent="0.25">
      <c r="A8" s="102">
        <v>1</v>
      </c>
      <c r="B8" s="102">
        <f t="shared" si="0"/>
        <v>0</v>
      </c>
      <c r="C8" s="23">
        <v>2</v>
      </c>
      <c r="D8" s="20"/>
      <c r="E8" s="194" t="str">
        <f>IF(B8=0,"",IF((VLOOKUP(A8,'All Meals'!$A$12:$S$62,9))="",0,(VLOOKUP(A8,'All Meals'!$A$12:$S$62,9))))</f>
        <v/>
      </c>
      <c r="F8" s="194" t="str">
        <f>IF(B8=0,"",IF((VLOOKUP(A8,'All Meals'!$A$12:$S$62,12))="",0,(VLOOKUP(A8,'All Meals'!$A$12:$S$62,12))))</f>
        <v/>
      </c>
      <c r="G8" s="194" t="str">
        <f>IF(B8=0,"",IF((VLOOKUP(A8,'All Meals'!$A$12:$S$62,15))="",0,(VLOOKUP(A8,'All Meals'!$A$12:$S$62,15))))</f>
        <v/>
      </c>
      <c r="H8" s="194" t="str">
        <f>IF(B8=0,"",IF((VLOOKUP(A8,'All Meals'!$A$12:$S$62,18))="",0,(VLOOKUP(A8,'All Meals'!$A$12:$S$62,18))))</f>
        <v/>
      </c>
      <c r="I8" s="195" t="str">
        <f t="shared" ref="I8:I26" si="2">IF(B8=0,"",IF(E8="","No",IF(E8&gt;=0.5,"Yes","No")))</f>
        <v/>
      </c>
      <c r="J8" s="194" t="str">
        <f>IF(B8=0,"",IF((VLOOKUP(A8,'All Meals'!$A$12:$S$62,4))="",0,(VLOOKUP(A8,'All Meals'!$A$12:$S$62,4))))</f>
        <v/>
      </c>
      <c r="K8" s="194"/>
      <c r="L8" s="194" t="str">
        <f>IF(B8=0,"",IF((VLOOKUP(A8,'All Meals'!$A$12:$S$62,6))="",0,(VLOOKUP(A8,'All Meals'!$A$12:$S$62,6))))</f>
        <v/>
      </c>
      <c r="M8" s="195" t="str">
        <f t="shared" ref="M8:M26" si="3">IF(B8=0,"",IF(SUM(J8-L8)&gt;=1,"Yes","No"))</f>
        <v/>
      </c>
      <c r="N8" s="194" t="str">
        <f>IF(B8=0,"",IF((VLOOKUP(A8,'All Meals'!$A$12:$S$62,19))="",0,(VLOOKUP(A8,'All Meals'!$A$12:$S$62,19))))</f>
        <v/>
      </c>
      <c r="O8" s="195" t="str">
        <f t="shared" si="1"/>
        <v/>
      </c>
      <c r="P8" s="361" t="s">
        <v>38</v>
      </c>
      <c r="Q8" s="362"/>
      <c r="R8" s="362"/>
      <c r="S8" s="362"/>
      <c r="T8" s="6"/>
      <c r="U8" s="6" t="b">
        <v>0</v>
      </c>
      <c r="V8" s="103"/>
      <c r="W8" s="346"/>
    </row>
    <row r="9" spans="1:23" ht="33.75" customHeight="1" thickBot="1" x14ac:dyDescent="0.3">
      <c r="A9" s="102">
        <v>1</v>
      </c>
      <c r="B9" s="102">
        <f t="shared" si="0"/>
        <v>0</v>
      </c>
      <c r="C9" s="23">
        <v>3</v>
      </c>
      <c r="D9" s="20"/>
      <c r="E9" s="194" t="str">
        <f>IF(B9=0,"",IF((VLOOKUP(A9,'All Meals'!$A$12:$S$62,9))="",0,(VLOOKUP(A9,'All Meals'!$A$12:$S$62,9))))</f>
        <v/>
      </c>
      <c r="F9" s="194" t="str">
        <f>IF(B9=0,"",IF((VLOOKUP(A9,'All Meals'!$A$12:$S$62,12))="",0,(VLOOKUP(A9,'All Meals'!$A$12:$S$62,12))))</f>
        <v/>
      </c>
      <c r="G9" s="194" t="str">
        <f>IF(B9=0,"",IF((VLOOKUP(A9,'All Meals'!$A$12:$S$62,15))="",0,(VLOOKUP(A9,'All Meals'!$A$12:$S$62,15))))</f>
        <v/>
      </c>
      <c r="H9" s="194" t="str">
        <f>IF(B9=0,"",IF((VLOOKUP(A9,'All Meals'!$A$12:$S$62,18))="",0,(VLOOKUP(A9,'All Meals'!$A$12:$S$62,18))))</f>
        <v/>
      </c>
      <c r="I9" s="195" t="str">
        <f t="shared" si="2"/>
        <v/>
      </c>
      <c r="J9" s="194" t="str">
        <f>IF(B9=0,"",IF((VLOOKUP(A9,'All Meals'!$A$12:$S$62,4))="",0,(VLOOKUP(A9,'All Meals'!$A$12:$S$62,4))))</f>
        <v/>
      </c>
      <c r="K9" s="194" t="str">
        <f>IF(B9=0,"",IF((VLOOKUP(A9,'All Meals'!$A$12:$S$62,5))="",0,(VLOOKUP(A9,'All Meals'!$A$12:$S$62,5))))</f>
        <v/>
      </c>
      <c r="L9" s="194" t="str">
        <f>IF(B9=0,"",IF((VLOOKUP(A9,'All Meals'!$A$12:$S$62,6))="",0,(VLOOKUP(A9,'All Meals'!$A$12:$S$62,6))))</f>
        <v/>
      </c>
      <c r="M9" s="195" t="str">
        <f t="shared" si="3"/>
        <v/>
      </c>
      <c r="N9" s="194" t="str">
        <f>IF(B9=0,"",IF((VLOOKUP(A9,'All Meals'!$A$12:$S$62,19))="",0,(VLOOKUP(A9,'All Meals'!$A$12:$S$62,19))))</f>
        <v/>
      </c>
      <c r="O9" s="195" t="str">
        <f t="shared" si="1"/>
        <v/>
      </c>
      <c r="P9" s="363" t="s">
        <v>40</v>
      </c>
      <c r="Q9" s="364"/>
      <c r="R9" s="364"/>
      <c r="S9" s="364"/>
      <c r="T9" s="7"/>
      <c r="U9" s="7" t="b">
        <v>0</v>
      </c>
      <c r="V9" s="5"/>
      <c r="W9" s="347"/>
    </row>
    <row r="10" spans="1:23" ht="33.75" customHeight="1" thickBot="1" x14ac:dyDescent="0.3">
      <c r="A10" s="102">
        <v>1</v>
      </c>
      <c r="B10" s="102">
        <f t="shared" si="0"/>
        <v>0</v>
      </c>
      <c r="C10" s="23">
        <v>4</v>
      </c>
      <c r="D10" s="20"/>
      <c r="E10" s="194" t="str">
        <f>IF(B10=0,"",IF((VLOOKUP(A10,'All Meals'!$A$12:$S$62,9))="",0,(VLOOKUP(A10,'All Meals'!$A$12:$S$62,9))))</f>
        <v/>
      </c>
      <c r="F10" s="194" t="str">
        <f>IF(B10=0,"",IF((VLOOKUP(A10,'All Meals'!$A$12:$S$62,12))="",0,(VLOOKUP(A10,'All Meals'!$A$12:$S$62,12))))</f>
        <v/>
      </c>
      <c r="G10" s="194" t="str">
        <f>IF(B10=0,"",IF((VLOOKUP(A10,'All Meals'!$A$12:$S$62,15))="",0,(VLOOKUP(A10,'All Meals'!$A$12:$S$62,15))))</f>
        <v/>
      </c>
      <c r="H10" s="194" t="str">
        <f>IF(B10=0,"",IF((VLOOKUP(A10,'All Meals'!$A$12:$S$62,18))="",0,(VLOOKUP(A10,'All Meals'!$A$12:$S$62,18))))</f>
        <v/>
      </c>
      <c r="I10" s="195" t="str">
        <f t="shared" si="2"/>
        <v/>
      </c>
      <c r="J10" s="194" t="str">
        <f>IF(B10=0,"",IF((VLOOKUP(A10,'All Meals'!$A$12:$S$62,4))="",0,(VLOOKUP(A10,'All Meals'!$A$12:$S$62,4))))</f>
        <v/>
      </c>
      <c r="K10" s="194" t="str">
        <f>IF(B10=0,"",IF((VLOOKUP(A10,'All Meals'!$A$12:$S$62,5))="",0,(VLOOKUP(A10,'All Meals'!$A$12:$S$62,5))))</f>
        <v/>
      </c>
      <c r="L10" s="194" t="str">
        <f>IF(B10=0,"",IF((VLOOKUP(A10,'All Meals'!$A$12:$S$62,6))="",0,(VLOOKUP(A10,'All Meals'!$A$12:$S$62,6))))</f>
        <v/>
      </c>
      <c r="M10" s="195" t="str">
        <f t="shared" si="3"/>
        <v/>
      </c>
      <c r="N10" s="194" t="str">
        <f>IF(B10=0,"",IF((VLOOKUP(A10,'All Meals'!$A$12:$S$62,19))="",0,(VLOOKUP(A10,'All Meals'!$A$12:$S$62,19))))</f>
        <v/>
      </c>
      <c r="O10" s="195" t="str">
        <f t="shared" si="1"/>
        <v/>
      </c>
    </row>
    <row r="11" spans="1:23" ht="33.75" customHeight="1" x14ac:dyDescent="0.25">
      <c r="A11" s="102">
        <v>1</v>
      </c>
      <c r="B11" s="102">
        <f t="shared" si="0"/>
        <v>0</v>
      </c>
      <c r="C11" s="23">
        <v>5</v>
      </c>
      <c r="D11" s="20"/>
      <c r="E11" s="194" t="str">
        <f>IF(B11=0,"",IF((VLOOKUP(A11,'All Meals'!$A$12:$S$62,9))="",0,(VLOOKUP(A11,'All Meals'!$A$12:$S$62,9))))</f>
        <v/>
      </c>
      <c r="F11" s="194" t="str">
        <f>IF(B11=0,"",IF((VLOOKUP(A11,'All Meals'!$A$12:$S$62,12))="",0,(VLOOKUP(A11,'All Meals'!$A$12:$S$62,12))))</f>
        <v/>
      </c>
      <c r="G11" s="194" t="str">
        <f>IF(B11=0,"",IF((VLOOKUP(A11,'All Meals'!$A$12:$S$62,15))="",0,(VLOOKUP(A11,'All Meals'!$A$12:$S$62,15))))</f>
        <v/>
      </c>
      <c r="H11" s="194" t="str">
        <f>IF(B11=0,"",IF((VLOOKUP(A11,'All Meals'!$A$12:$S$62,18))="",0,(VLOOKUP(A11,'All Meals'!$A$12:$S$62,18))))</f>
        <v/>
      </c>
      <c r="I11" s="195" t="str">
        <f t="shared" si="2"/>
        <v/>
      </c>
      <c r="J11" s="194" t="str">
        <f>IF(B11=0,"",IF((VLOOKUP(A11,'All Meals'!$A$12:$S$62,4))="",0,(VLOOKUP(A11,'All Meals'!$A$12:$S$62,4))))</f>
        <v/>
      </c>
      <c r="K11" s="194" t="str">
        <f>IF(B11=0,"",IF((VLOOKUP(A11,'All Meals'!$A$12:$S$62,5))="",0,(VLOOKUP(A11,'All Meals'!$A$12:$S$62,5))))</f>
        <v/>
      </c>
      <c r="L11" s="194" t="str">
        <f>IF(B11=0,"",IF((VLOOKUP(A11,'All Meals'!$A$12:$S$62,6))="",0,(VLOOKUP(A11,'All Meals'!$A$12:$S$62,6))))</f>
        <v/>
      </c>
      <c r="M11" s="195" t="str">
        <f t="shared" si="3"/>
        <v/>
      </c>
      <c r="N11" s="194" t="str">
        <f>IF(B11=0,"",IF((VLOOKUP(A11,'All Meals'!$A$12:$S$62,19))="",0,(VLOOKUP(A11,'All Meals'!$A$12:$S$62,19))))</f>
        <v/>
      </c>
      <c r="O11" s="195" t="str">
        <f t="shared" si="1"/>
        <v/>
      </c>
      <c r="Q11" s="392" t="s">
        <v>24</v>
      </c>
      <c r="R11" s="393"/>
      <c r="S11" s="393"/>
      <c r="T11" s="393"/>
      <c r="U11" s="393"/>
      <c r="V11" s="393"/>
      <c r="W11" s="394"/>
    </row>
    <row r="12" spans="1:23" ht="33.75" customHeight="1" thickBot="1" x14ac:dyDescent="0.3">
      <c r="A12" s="102">
        <v>1</v>
      </c>
      <c r="B12" s="102">
        <f t="shared" si="0"/>
        <v>0</v>
      </c>
      <c r="C12" s="23">
        <v>6</v>
      </c>
      <c r="D12" s="20"/>
      <c r="E12" s="194" t="str">
        <f>IF(B12=0,"",IF((VLOOKUP(A12,'All Meals'!$A$12:$S$62,9))="",0,(VLOOKUP(A12,'All Meals'!$A$12:$S$62,9))))</f>
        <v/>
      </c>
      <c r="F12" s="194" t="str">
        <f>IF(B12=0,"",IF((VLOOKUP(A12,'All Meals'!$A$12:$S$62,12))="",0,(VLOOKUP(A12,'All Meals'!$A$12:$S$62,12))))</f>
        <v/>
      </c>
      <c r="G12" s="194" t="str">
        <f>IF(B12=0,"",IF((VLOOKUP(A12,'All Meals'!$A$12:$S$62,15))="",0,(VLOOKUP(A12,'All Meals'!$A$12:$S$62,15))))</f>
        <v/>
      </c>
      <c r="H12" s="194" t="str">
        <f>IF(B12=0,"",IF((VLOOKUP(A12,'All Meals'!$A$12:$S$62,18))="",0,(VLOOKUP(A12,'All Meals'!$A$12:$S$62,18))))</f>
        <v/>
      </c>
      <c r="I12" s="195" t="str">
        <f t="shared" si="2"/>
        <v/>
      </c>
      <c r="J12" s="194" t="str">
        <f>IF(B12=0,"",IF((VLOOKUP(A12,'All Meals'!$A$12:$S$62,4))="",0,(VLOOKUP(A12,'All Meals'!$A$12:$S$62,4))))</f>
        <v/>
      </c>
      <c r="K12" s="194" t="str">
        <f>IF(B12=0,"",IF((VLOOKUP(A12,'All Meals'!$A$12:$S$62,5))="",0,(VLOOKUP(A12,'All Meals'!$A$12:$S$62,5))))</f>
        <v/>
      </c>
      <c r="L12" s="194" t="str">
        <f>IF(B12=0,"",IF((VLOOKUP(A12,'All Meals'!$A$12:$S$62,6))="",0,(VLOOKUP(A12,'All Meals'!$A$12:$S$62,6))))</f>
        <v/>
      </c>
      <c r="M12" s="195" t="str">
        <f t="shared" si="3"/>
        <v/>
      </c>
      <c r="N12" s="194" t="str">
        <f>IF(B12=0,"",IF((VLOOKUP(A12,'All Meals'!$A$12:$S$62,19))="",0,(VLOOKUP(A12,'All Meals'!$A$12:$S$62,19))))</f>
        <v/>
      </c>
      <c r="O12" s="195" t="str">
        <f t="shared" si="1"/>
        <v/>
      </c>
      <c r="Q12" s="395"/>
      <c r="R12" s="396"/>
      <c r="S12" s="396"/>
      <c r="T12" s="396"/>
      <c r="U12" s="396"/>
      <c r="V12" s="396"/>
      <c r="W12" s="397"/>
    </row>
    <row r="13" spans="1:23" ht="33.75" customHeight="1" x14ac:dyDescent="0.25">
      <c r="A13" s="102">
        <v>1</v>
      </c>
      <c r="B13" s="102">
        <f t="shared" si="0"/>
        <v>0</v>
      </c>
      <c r="C13" s="23">
        <v>7</v>
      </c>
      <c r="D13" s="20"/>
      <c r="E13" s="194" t="str">
        <f>IF(B13=0,"",IF((VLOOKUP(A13,'All Meals'!$A$12:$S$62,9))="",0,(VLOOKUP(A13,'All Meals'!$A$12:$S$62,9))))</f>
        <v/>
      </c>
      <c r="F13" s="194" t="str">
        <f>IF(B13=0,"",IF((VLOOKUP(A13,'All Meals'!$A$12:$S$62,12))="",0,(VLOOKUP(A13,'All Meals'!$A$12:$S$62,12))))</f>
        <v/>
      </c>
      <c r="G13" s="194" t="str">
        <f>IF(B13=0,"",IF((VLOOKUP(A13,'All Meals'!$A$12:$S$62,15))="",0,(VLOOKUP(A13,'All Meals'!$A$12:$S$62,15))))</f>
        <v/>
      </c>
      <c r="H13" s="194" t="str">
        <f>IF(B13=0,"",IF((VLOOKUP(A13,'All Meals'!$A$12:$S$62,18))="",0,(VLOOKUP(A13,'All Meals'!$A$12:$S$62,18))))</f>
        <v/>
      </c>
      <c r="I13" s="195" t="str">
        <f t="shared" si="2"/>
        <v/>
      </c>
      <c r="J13" s="194" t="str">
        <f>IF(B13=0,"",IF((VLOOKUP(A13,'All Meals'!$A$12:$S$62,4))="",0,(VLOOKUP(A13,'All Meals'!$A$12:$S$62,4))))</f>
        <v/>
      </c>
      <c r="K13" s="194" t="str">
        <f>IF(B13=0,"",IF((VLOOKUP(A13,'All Meals'!$A$12:$S$62,5))="",0,(VLOOKUP(A13,'All Meals'!$A$12:$S$62,5))))</f>
        <v/>
      </c>
      <c r="L13" s="194" t="str">
        <f>IF(B13=0,"",IF((VLOOKUP(A13,'All Meals'!$A$12:$S$62,6))="",0,(VLOOKUP(A13,'All Meals'!$A$12:$S$62,6))))</f>
        <v/>
      </c>
      <c r="M13" s="195" t="str">
        <f t="shared" si="3"/>
        <v/>
      </c>
      <c r="N13" s="194" t="str">
        <f>IF(B13=0,"",IF((VLOOKUP(A13,'All Meals'!$A$12:$S$62,19))="",0,(VLOOKUP(A13,'All Meals'!$A$12:$S$62,19))))</f>
        <v/>
      </c>
      <c r="O13" s="195" t="str">
        <f t="shared" si="1"/>
        <v/>
      </c>
      <c r="Q13" s="425" t="s">
        <v>29</v>
      </c>
      <c r="R13" s="426"/>
      <c r="S13" s="426"/>
      <c r="T13" s="103">
        <v>1</v>
      </c>
      <c r="U13" s="103">
        <f>INDEX(Cups,T13)</f>
        <v>0</v>
      </c>
      <c r="V13" s="421"/>
      <c r="W13" s="422"/>
    </row>
    <row r="14" spans="1:23" ht="33.75" customHeight="1" x14ac:dyDescent="0.25">
      <c r="A14" s="102">
        <v>1</v>
      </c>
      <c r="B14" s="102">
        <f t="shared" si="0"/>
        <v>0</v>
      </c>
      <c r="C14" s="23">
        <v>8</v>
      </c>
      <c r="D14" s="20"/>
      <c r="E14" s="194" t="str">
        <f>IF(B14=0,"",IF((VLOOKUP(A14,'All Meals'!$A$12:$S$62,9))="",0,(VLOOKUP(A14,'All Meals'!$A$12:$S$62,9))))</f>
        <v/>
      </c>
      <c r="F14" s="194" t="str">
        <f>IF(B14=0,"",IF((VLOOKUP(A14,'All Meals'!$A$12:$S$62,12))="",0,(VLOOKUP(A14,'All Meals'!$A$12:$S$62,12))))</f>
        <v/>
      </c>
      <c r="G14" s="194" t="str">
        <f>IF(B14=0,"",IF((VLOOKUP(A14,'All Meals'!$A$12:$S$62,15))="",0,(VLOOKUP(A14,'All Meals'!$A$12:$S$62,15))))</f>
        <v/>
      </c>
      <c r="H14" s="194" t="str">
        <f>IF(B14=0,"",IF((VLOOKUP(A14,'All Meals'!$A$12:$S$62,18))="",0,(VLOOKUP(A14,'All Meals'!$A$12:$S$62,18))))</f>
        <v/>
      </c>
      <c r="I14" s="195" t="str">
        <f t="shared" si="2"/>
        <v/>
      </c>
      <c r="J14" s="194" t="str">
        <f>IF(B14=0,"",IF((VLOOKUP(A14,'All Meals'!$A$12:$S$62,4))="",0,(VLOOKUP(A14,'All Meals'!$A$12:$S$62,4))))</f>
        <v/>
      </c>
      <c r="K14" s="194" t="str">
        <f>IF(B14=0,"",IF((VLOOKUP(A14,'All Meals'!$A$12:$S$62,5))="",0,(VLOOKUP(A14,'All Meals'!$A$12:$S$62,5))))</f>
        <v/>
      </c>
      <c r="L14" s="194" t="str">
        <f>IF(B14=0,"",IF((VLOOKUP(A14,'All Meals'!$A$12:$S$62,6))="",0,(VLOOKUP(A14,'All Meals'!$A$12:$S$62,6))))</f>
        <v/>
      </c>
      <c r="M14" s="195" t="str">
        <f t="shared" si="3"/>
        <v/>
      </c>
      <c r="N14" s="194" t="str">
        <f>IF(B14=0,"",IF((VLOOKUP(A14,'All Meals'!$A$12:$S$62,19))="",0,(VLOOKUP(A14,'All Meals'!$A$12:$S$62,19))))</f>
        <v/>
      </c>
      <c r="O14" s="195" t="str">
        <f t="shared" si="1"/>
        <v/>
      </c>
      <c r="Q14" s="425"/>
      <c r="R14" s="426"/>
      <c r="S14" s="426"/>
      <c r="T14" s="103">
        <v>1</v>
      </c>
      <c r="U14" s="103">
        <f>INDEX(Cups,T14)</f>
        <v>0</v>
      </c>
      <c r="V14" s="417"/>
      <c r="W14" s="418"/>
    </row>
    <row r="15" spans="1:23" ht="33.75" customHeight="1" x14ac:dyDescent="0.25">
      <c r="A15" s="102">
        <v>1</v>
      </c>
      <c r="B15" s="102">
        <f t="shared" si="0"/>
        <v>0</v>
      </c>
      <c r="C15" s="23">
        <v>9</v>
      </c>
      <c r="D15" s="20"/>
      <c r="E15" s="194" t="str">
        <f>IF(B15=0,"",IF((VLOOKUP(A15,'All Meals'!$A$12:$S$62,9))="",0,(VLOOKUP(A15,'All Meals'!$A$12:$S$62,9))))</f>
        <v/>
      </c>
      <c r="F15" s="194" t="str">
        <f>IF(B15=0,"",IF((VLOOKUP(A15,'All Meals'!$A$12:$S$62,12))="",0,(VLOOKUP(A15,'All Meals'!$A$12:$S$62,12))))</f>
        <v/>
      </c>
      <c r="G15" s="194" t="str">
        <f>IF(B15=0,"",IF((VLOOKUP(A15,'All Meals'!$A$12:$S$62,15))="",0,(VLOOKUP(A15,'All Meals'!$A$12:$S$62,15))))</f>
        <v/>
      </c>
      <c r="H15" s="194" t="str">
        <f>IF(B15=0,"",IF((VLOOKUP(A15,'All Meals'!$A$12:$S$62,18))="",0,(VLOOKUP(A15,'All Meals'!$A$12:$S$62,18))))</f>
        <v/>
      </c>
      <c r="I15" s="195" t="str">
        <f t="shared" si="2"/>
        <v/>
      </c>
      <c r="J15" s="194" t="str">
        <f>IF(B15=0,"",IF((VLOOKUP(A15,'All Meals'!$A$12:$S$62,4))="",0,(VLOOKUP(A15,'All Meals'!$A$12:$S$62,4))))</f>
        <v/>
      </c>
      <c r="K15" s="194" t="str">
        <f>IF(B15=0,"",IF((VLOOKUP(A15,'All Meals'!$A$12:$S$62,5))="",0,(VLOOKUP(A15,'All Meals'!$A$12:$S$62,5))))</f>
        <v/>
      </c>
      <c r="L15" s="194" t="str">
        <f>IF(B15=0,"",IF((VLOOKUP(A15,'All Meals'!$A$12:$S$62,6))="",0,(VLOOKUP(A15,'All Meals'!$A$12:$S$62,6))))</f>
        <v/>
      </c>
      <c r="M15" s="195" t="str">
        <f t="shared" si="3"/>
        <v/>
      </c>
      <c r="N15" s="194" t="str">
        <f>IF(B15=0,"",IF((VLOOKUP(A15,'All Meals'!$A$12:$S$62,19))="",0,(VLOOKUP(A15,'All Meals'!$A$12:$S$62,19))))</f>
        <v/>
      </c>
      <c r="O15" s="195" t="str">
        <f t="shared" si="1"/>
        <v/>
      </c>
      <c r="Q15" s="425"/>
      <c r="R15" s="426"/>
      <c r="S15" s="426"/>
      <c r="T15" s="103">
        <v>1</v>
      </c>
      <c r="U15" s="103">
        <f>INDEX(Cups,T15)</f>
        <v>0</v>
      </c>
      <c r="V15" s="417"/>
      <c r="W15" s="418"/>
    </row>
    <row r="16" spans="1:23" ht="38.25" customHeight="1" x14ac:dyDescent="0.25">
      <c r="A16" s="102">
        <v>1</v>
      </c>
      <c r="B16" s="102">
        <f t="shared" si="0"/>
        <v>0</v>
      </c>
      <c r="C16" s="23">
        <v>10</v>
      </c>
      <c r="D16" s="20"/>
      <c r="E16" s="194" t="str">
        <f>IF(B16=0,"",IF((VLOOKUP(A16,'All Meals'!$A$12:$S$62,9))="",0,(VLOOKUP(A16,'All Meals'!$A$12:$S$62,9))))</f>
        <v/>
      </c>
      <c r="F16" s="194" t="str">
        <f>IF(B16=0,"",IF((VLOOKUP(A16,'All Meals'!$A$12:$S$62,12))="",0,(VLOOKUP(A16,'All Meals'!$A$12:$S$62,12))))</f>
        <v/>
      </c>
      <c r="G16" s="194" t="str">
        <f>IF(B16=0,"",IF((VLOOKUP(A16,'All Meals'!$A$12:$S$62,15))="",0,(VLOOKUP(A16,'All Meals'!$A$12:$S$62,15))))</f>
        <v/>
      </c>
      <c r="H16" s="194" t="str">
        <f>IF(B16=0,"",IF((VLOOKUP(A16,'All Meals'!$A$12:$S$62,18))="",0,(VLOOKUP(A16,'All Meals'!$A$12:$S$62,18))))</f>
        <v/>
      </c>
      <c r="I16" s="195" t="str">
        <f t="shared" si="2"/>
        <v/>
      </c>
      <c r="J16" s="194" t="str">
        <f>IF(B16=0,"",IF((VLOOKUP(A16,'All Meals'!$A$12:$S$62,4))="",0,(VLOOKUP(A16,'All Meals'!$A$12:$S$62,4))))</f>
        <v/>
      </c>
      <c r="K16" s="194" t="str">
        <f>IF(B16=0,"",IF((VLOOKUP(A16,'All Meals'!$A$12:$S$62,5))="",0,(VLOOKUP(A16,'All Meals'!$A$12:$S$62,5))))</f>
        <v/>
      </c>
      <c r="L16" s="194" t="str">
        <f>IF(B16=0,"",IF((VLOOKUP(A16,'All Meals'!$A$12:$S$62,6))="",0,(VLOOKUP(A16,'All Meals'!$A$12:$S$62,6))))</f>
        <v/>
      </c>
      <c r="M16" s="195" t="str">
        <f t="shared" si="3"/>
        <v/>
      </c>
      <c r="N16" s="194" t="str">
        <f>IF(B16=0,"",IF((VLOOKUP(A16,'All Meals'!$A$12:$S$62,19))="",0,(VLOOKUP(A16,'All Meals'!$A$12:$S$62,19))))</f>
        <v/>
      </c>
      <c r="O16" s="195" t="str">
        <f t="shared" si="1"/>
        <v/>
      </c>
      <c r="Q16" s="425"/>
      <c r="R16" s="426"/>
      <c r="S16" s="426"/>
      <c r="T16" s="103">
        <v>1</v>
      </c>
      <c r="U16" s="103">
        <f>INDEX(Cups,T16)</f>
        <v>0</v>
      </c>
      <c r="V16" s="417"/>
      <c r="W16" s="418"/>
    </row>
    <row r="17" spans="1:23" ht="33.75" customHeight="1" x14ac:dyDescent="0.25">
      <c r="A17" s="102">
        <v>1</v>
      </c>
      <c r="B17" s="102">
        <f t="shared" si="0"/>
        <v>0</v>
      </c>
      <c r="C17" s="23">
        <v>11</v>
      </c>
      <c r="D17" s="20"/>
      <c r="E17" s="194" t="str">
        <f>IF(B17=0,"",IF((VLOOKUP(A17,'All Meals'!$A$12:$S$62,9))="",0,(VLOOKUP(A17,'All Meals'!$A$12:$S$62,9))))</f>
        <v/>
      </c>
      <c r="F17" s="194" t="str">
        <f>IF(B17=0,"",IF((VLOOKUP(A17,'All Meals'!$A$12:$S$62,12))="",0,(VLOOKUP(A17,'All Meals'!$A$12:$S$62,12))))</f>
        <v/>
      </c>
      <c r="G17" s="194" t="str">
        <f>IF(B17=0,"",IF((VLOOKUP(A17,'All Meals'!$A$12:$S$62,15))="",0,(VLOOKUP(A17,'All Meals'!$A$12:$S$62,15))))</f>
        <v/>
      </c>
      <c r="H17" s="194" t="str">
        <f>IF(B17=0,"",IF((VLOOKUP(A17,'All Meals'!$A$12:$S$62,18))="",0,(VLOOKUP(A17,'All Meals'!$A$12:$S$62,18))))</f>
        <v/>
      </c>
      <c r="I17" s="195" t="str">
        <f t="shared" si="2"/>
        <v/>
      </c>
      <c r="J17" s="194" t="str">
        <f>IF(B17=0,"",IF((VLOOKUP(A17,'All Meals'!$A$12:$S$62,4))="",0,(VLOOKUP(A17,'All Meals'!$A$12:$S$62,4))))</f>
        <v/>
      </c>
      <c r="K17" s="194" t="str">
        <f>IF(B17=0,"",IF((VLOOKUP(A17,'All Meals'!$A$12:$S$62,5))="",0,(VLOOKUP(A17,'All Meals'!$A$12:$S$62,5))))</f>
        <v/>
      </c>
      <c r="L17" s="194" t="str">
        <f>IF(B17=0,"",IF((VLOOKUP(A17,'All Meals'!$A$12:$S$62,6))="",0,(VLOOKUP(A17,'All Meals'!$A$12:$S$62,6))))</f>
        <v/>
      </c>
      <c r="M17" s="195" t="str">
        <f t="shared" si="3"/>
        <v/>
      </c>
      <c r="N17" s="194" t="str">
        <f>IF(B17=0,"",IF((VLOOKUP(A17,'All Meals'!$A$12:$S$62,19))="",0,(VLOOKUP(A17,'All Meals'!$A$12:$S$62,19))))</f>
        <v/>
      </c>
      <c r="O17" s="195" t="str">
        <f t="shared" si="1"/>
        <v/>
      </c>
      <c r="Q17" s="425"/>
      <c r="R17" s="426"/>
      <c r="S17" s="426"/>
      <c r="T17" s="103">
        <v>1</v>
      </c>
      <c r="U17" s="103">
        <f>INDEX(Cups,T17)</f>
        <v>0</v>
      </c>
      <c r="V17" s="423"/>
      <c r="W17" s="424"/>
    </row>
    <row r="18" spans="1:23" ht="33.75" customHeight="1" thickBot="1" x14ac:dyDescent="0.3">
      <c r="A18" s="102">
        <v>1</v>
      </c>
      <c r="B18" s="102">
        <f t="shared" si="0"/>
        <v>0</v>
      </c>
      <c r="C18" s="23">
        <v>12</v>
      </c>
      <c r="D18" s="20"/>
      <c r="E18" s="194" t="str">
        <f>IF(B18=0,"",IF((VLOOKUP(A18,'All Meals'!$A$12:$S$62,9))="",0,(VLOOKUP(A18,'All Meals'!$A$12:$S$62,9))))</f>
        <v/>
      </c>
      <c r="F18" s="194" t="str">
        <f>IF(B18=0,"",IF((VLOOKUP(A18,'All Meals'!$A$12:$S$62,12))="",0,(VLOOKUP(A18,'All Meals'!$A$12:$S$62,12))))</f>
        <v/>
      </c>
      <c r="G18" s="194" t="str">
        <f>IF(B18=0,"",IF((VLOOKUP(A18,'All Meals'!$A$12:$S$62,15))="",0,(VLOOKUP(A18,'All Meals'!$A$12:$S$62,15))))</f>
        <v/>
      </c>
      <c r="H18" s="194" t="str">
        <f>IF(B18=0,"",IF((VLOOKUP(A18,'All Meals'!$A$12:$S$62,18))="",0,(VLOOKUP(A18,'All Meals'!$A$12:$S$62,18))))</f>
        <v/>
      </c>
      <c r="I18" s="195" t="str">
        <f t="shared" si="2"/>
        <v/>
      </c>
      <c r="J18" s="194" t="str">
        <f>IF(B18=0,"",IF((VLOOKUP(A18,'All Meals'!$A$12:$S$62,4))="",0,(VLOOKUP(A18,'All Meals'!$A$12:$S$62,4))))</f>
        <v/>
      </c>
      <c r="K18" s="194" t="str">
        <f>IF(B18=0,"",IF((VLOOKUP(A18,'All Meals'!$A$12:$S$62,5))="",0,(VLOOKUP(A18,'All Meals'!$A$12:$S$62,5))))</f>
        <v/>
      </c>
      <c r="L18" s="194" t="str">
        <f>IF(B18=0,"",IF((VLOOKUP(A18,'All Meals'!$A$12:$S$62,6))="",0,(VLOOKUP(A18,'All Meals'!$A$12:$S$62,6))))</f>
        <v/>
      </c>
      <c r="M18" s="195" t="str">
        <f t="shared" si="3"/>
        <v/>
      </c>
      <c r="N18" s="194" t="str">
        <f>IF(B18=0,"",IF((VLOOKUP(A18,'All Meals'!$A$12:$S$62,19))="",0,(VLOOKUP(A18,'All Meals'!$A$12:$S$62,19))))</f>
        <v/>
      </c>
      <c r="O18" s="195" t="str">
        <f t="shared" si="1"/>
        <v/>
      </c>
      <c r="Q18" s="427"/>
      <c r="R18" s="428"/>
      <c r="S18" s="428"/>
      <c r="T18" s="17"/>
      <c r="U18" s="17"/>
      <c r="V18" s="419">
        <f>SUM(U13:U17)</f>
        <v>0</v>
      </c>
      <c r="W18" s="420"/>
    </row>
    <row r="19" spans="1:23" ht="33.75" customHeight="1" thickBot="1" x14ac:dyDescent="0.3">
      <c r="A19" s="102">
        <v>1</v>
      </c>
      <c r="B19" s="102">
        <f t="shared" si="0"/>
        <v>0</v>
      </c>
      <c r="C19" s="23">
        <v>13</v>
      </c>
      <c r="D19" s="20"/>
      <c r="E19" s="194" t="str">
        <f>IF(B19=0,"",IF((VLOOKUP(A19,'All Meals'!$A$12:$S$62,9))="",0,(VLOOKUP(A19,'All Meals'!$A$12:$S$62,9))))</f>
        <v/>
      </c>
      <c r="F19" s="194" t="str">
        <f>IF(B19=0,"",IF((VLOOKUP(A19,'All Meals'!$A$12:$S$62,12))="",0,(VLOOKUP(A19,'All Meals'!$A$12:$S$62,12))))</f>
        <v/>
      </c>
      <c r="G19" s="194" t="str">
        <f>IF(B19=0,"",IF((VLOOKUP(A19,'All Meals'!$A$12:$S$62,15))="",0,(VLOOKUP(A19,'All Meals'!$A$12:$S$62,15))))</f>
        <v/>
      </c>
      <c r="H19" s="194" t="str">
        <f>IF(B19=0,"",IF((VLOOKUP(A19,'All Meals'!$A$12:$S$62,18))="",0,(VLOOKUP(A19,'All Meals'!$A$12:$S$62,18))))</f>
        <v/>
      </c>
      <c r="I19" s="195" t="str">
        <f t="shared" si="2"/>
        <v/>
      </c>
      <c r="J19" s="194" t="str">
        <f>IF(B19=0,"",IF((VLOOKUP(A19,'All Meals'!$A$12:$S$62,4))="",0,(VLOOKUP(A19,'All Meals'!$A$12:$S$62,4))))</f>
        <v/>
      </c>
      <c r="K19" s="194" t="str">
        <f>IF(B19=0,"",IF((VLOOKUP(A19,'All Meals'!$A$12:$S$62,5))="",0,(VLOOKUP(A19,'All Meals'!$A$12:$S$62,5))))</f>
        <v/>
      </c>
      <c r="L19" s="194" t="str">
        <f>IF(B19=0,"",IF((VLOOKUP(A19,'All Meals'!$A$12:$S$62,6))="",0,(VLOOKUP(A19,'All Meals'!$A$12:$S$62,6))))</f>
        <v/>
      </c>
      <c r="M19" s="195" t="str">
        <f t="shared" si="3"/>
        <v/>
      </c>
      <c r="N19" s="194" t="str">
        <f>IF(B19=0,"",IF((VLOOKUP(A19,'All Meals'!$A$12:$S$62,19))="",0,(VLOOKUP(A19,'All Meals'!$A$12:$S$62,19))))</f>
        <v/>
      </c>
      <c r="O19" s="195" t="str">
        <f t="shared" si="1"/>
        <v/>
      </c>
      <c r="Q19" s="398" t="s">
        <v>26</v>
      </c>
      <c r="R19" s="399"/>
      <c r="S19" s="399"/>
      <c r="T19" s="399"/>
      <c r="U19" s="399"/>
      <c r="V19" s="399"/>
      <c r="W19" s="400"/>
    </row>
    <row r="20" spans="1:23" ht="33.75" customHeight="1" x14ac:dyDescent="0.25">
      <c r="A20" s="102">
        <v>1</v>
      </c>
      <c r="B20" s="102">
        <f t="shared" si="0"/>
        <v>0</v>
      </c>
      <c r="C20" s="23">
        <v>14</v>
      </c>
      <c r="D20" s="20"/>
      <c r="E20" s="194" t="str">
        <f>IF(B20=0,"",IF((VLOOKUP(A20,'All Meals'!$A$12:$S$62,9))="",0,(VLOOKUP(A20,'All Meals'!$A$12:$S$62,9))))</f>
        <v/>
      </c>
      <c r="F20" s="194" t="str">
        <f>IF(B20=0,"",IF((VLOOKUP(A20,'All Meals'!$A$12:$S$62,12))="",0,(VLOOKUP(A20,'All Meals'!$A$12:$S$62,12))))</f>
        <v/>
      </c>
      <c r="G20" s="194" t="str">
        <f>IF(B20=0,"",IF((VLOOKUP(A20,'All Meals'!$A$12:$S$62,15))="",0,(VLOOKUP(A20,'All Meals'!$A$12:$S$62,15))))</f>
        <v/>
      </c>
      <c r="H20" s="194" t="str">
        <f>IF(B20=0,"",IF((VLOOKUP(A20,'All Meals'!$A$12:$S$62,18))="",0,(VLOOKUP(A20,'All Meals'!$A$12:$S$62,18))))</f>
        <v/>
      </c>
      <c r="I20" s="195" t="str">
        <f t="shared" si="2"/>
        <v/>
      </c>
      <c r="J20" s="194" t="str">
        <f>IF(B20=0,"",IF((VLOOKUP(A20,'All Meals'!$A$12:$S$62,4))="",0,(VLOOKUP(A20,'All Meals'!$A$12:$S$62,4))))</f>
        <v/>
      </c>
      <c r="K20" s="194" t="str">
        <f>IF(B20=0,"",IF((VLOOKUP(A20,'All Meals'!$A$12:$S$62,5))="",0,(VLOOKUP(A20,'All Meals'!$A$12:$S$62,5))))</f>
        <v/>
      </c>
      <c r="L20" s="194" t="str">
        <f>IF(B20=0,"",IF((VLOOKUP(A20,'All Meals'!$A$12:$S$62,6))="",0,(VLOOKUP(A20,'All Meals'!$A$12:$S$62,6))))</f>
        <v/>
      </c>
      <c r="M20" s="195" t="str">
        <f t="shared" si="3"/>
        <v/>
      </c>
      <c r="N20" s="194" t="str">
        <f>IF(B20=0,"",IF((VLOOKUP(A20,'All Meals'!$A$12:$S$62,19))="",0,(VLOOKUP(A20,'All Meals'!$A$12:$S$62,19))))</f>
        <v/>
      </c>
      <c r="O20" s="195" t="str">
        <f t="shared" si="1"/>
        <v/>
      </c>
      <c r="Q20" s="401" t="s">
        <v>27</v>
      </c>
      <c r="R20" s="402"/>
      <c r="S20" s="403"/>
      <c r="T20" s="6"/>
      <c r="U20" s="6"/>
      <c r="V20" s="407"/>
      <c r="W20" s="408"/>
    </row>
    <row r="21" spans="1:23" ht="33.75" customHeight="1" x14ac:dyDescent="0.25">
      <c r="A21" s="102">
        <v>1</v>
      </c>
      <c r="B21" s="102">
        <f t="shared" si="0"/>
        <v>0</v>
      </c>
      <c r="C21" s="23">
        <v>15</v>
      </c>
      <c r="D21" s="20"/>
      <c r="E21" s="194" t="str">
        <f>IF(B21=0,"",IF((VLOOKUP(A21,'All Meals'!$A$12:$S$62,9))="",0,(VLOOKUP(A21,'All Meals'!$A$12:$S$62,9))))</f>
        <v/>
      </c>
      <c r="F21" s="194" t="str">
        <f>IF(B21=0,"",IF((VLOOKUP(A21,'All Meals'!$A$12:$S$62,12))="",0,(VLOOKUP(A21,'All Meals'!$A$12:$S$62,12))))</f>
        <v/>
      </c>
      <c r="G21" s="194" t="str">
        <f>IF(B21=0,"",IF((VLOOKUP(A21,'All Meals'!$A$12:$S$62,15))="",0,(VLOOKUP(A21,'All Meals'!$A$12:$S$62,15))))</f>
        <v/>
      </c>
      <c r="H21" s="194" t="str">
        <f>IF(B21=0,"",IF((VLOOKUP(A21,'All Meals'!$A$12:$S$62,18))="",0,(VLOOKUP(A21,'All Meals'!$A$12:$S$62,18))))</f>
        <v/>
      </c>
      <c r="I21" s="195" t="str">
        <f t="shared" si="2"/>
        <v/>
      </c>
      <c r="J21" s="194" t="str">
        <f>IF(B21=0,"",IF((VLOOKUP(A21,'All Meals'!$A$12:$S$62,4))="",0,(VLOOKUP(A21,'All Meals'!$A$12:$S$62,4))))</f>
        <v/>
      </c>
      <c r="K21" s="194" t="str">
        <f>IF(B21=0,"",IF((VLOOKUP(A21,'All Meals'!$A$12:$S$62,5))="",0,(VLOOKUP(A21,'All Meals'!$A$12:$S$62,5))))</f>
        <v/>
      </c>
      <c r="L21" s="194" t="str">
        <f>IF(B21=0,"",IF((VLOOKUP(A21,'All Meals'!$A$12:$S$62,6))="",0,(VLOOKUP(A21,'All Meals'!$A$12:$S$62,6))))</f>
        <v/>
      </c>
      <c r="M21" s="195" t="str">
        <f t="shared" si="3"/>
        <v/>
      </c>
      <c r="N21" s="194" t="str">
        <f>IF(B21=0,"",IF((VLOOKUP(A21,'All Meals'!$A$12:$S$62,19))="",0,(VLOOKUP(A21,'All Meals'!$A$12:$S$62,19))))</f>
        <v/>
      </c>
      <c r="O21" s="195" t="str">
        <f t="shared" si="1"/>
        <v/>
      </c>
      <c r="Q21" s="404"/>
      <c r="R21" s="405"/>
      <c r="S21" s="406"/>
      <c r="T21" s="6"/>
      <c r="U21" s="6"/>
      <c r="V21" s="409"/>
      <c r="W21" s="410"/>
    </row>
    <row r="22" spans="1:23" ht="33.75" customHeight="1" x14ac:dyDescent="0.25">
      <c r="A22" s="102">
        <v>1</v>
      </c>
      <c r="B22" s="102">
        <f t="shared" si="0"/>
        <v>0</v>
      </c>
      <c r="C22" s="23">
        <v>16</v>
      </c>
      <c r="D22" s="20"/>
      <c r="E22" s="194" t="str">
        <f>IF(B22=0,"",IF((VLOOKUP(A22,'All Meals'!$A$12:$S$62,9))="",0,(VLOOKUP(A22,'All Meals'!$A$12:$S$62,9))))</f>
        <v/>
      </c>
      <c r="F22" s="194" t="str">
        <f>IF(B22=0,"",IF((VLOOKUP(A22,'All Meals'!$A$12:$S$62,12))="",0,(VLOOKUP(A22,'All Meals'!$A$12:$S$62,12))))</f>
        <v/>
      </c>
      <c r="G22" s="194" t="str">
        <f>IF(B22=0,"",IF((VLOOKUP(A22,'All Meals'!$A$12:$S$62,15))="",0,(VLOOKUP(A22,'All Meals'!$A$12:$S$62,15))))</f>
        <v/>
      </c>
      <c r="H22" s="194" t="str">
        <f>IF(B22=0,"",IF((VLOOKUP(A22,'All Meals'!$A$12:$S$62,18))="",0,(VLOOKUP(A22,'All Meals'!$A$12:$S$62,18))))</f>
        <v/>
      </c>
      <c r="I22" s="195" t="str">
        <f t="shared" si="2"/>
        <v/>
      </c>
      <c r="J22" s="194" t="str">
        <f>IF(B22=0,"",IF((VLOOKUP(A22,'All Meals'!$A$12:$S$62,4))="",0,(VLOOKUP(A22,'All Meals'!$A$12:$S$62,4))))</f>
        <v/>
      </c>
      <c r="K22" s="194" t="str">
        <f>IF(B22=0,"",IF((VLOOKUP(A22,'All Meals'!$A$12:$S$62,5))="",0,(VLOOKUP(A22,'All Meals'!$A$12:$S$62,5))))</f>
        <v/>
      </c>
      <c r="L22" s="194" t="str">
        <f>IF(B22=0,"",IF((VLOOKUP(A22,'All Meals'!$A$12:$S$62,6))="",0,(VLOOKUP(A22,'All Meals'!$A$12:$S$62,6))))</f>
        <v/>
      </c>
      <c r="M22" s="195" t="str">
        <f t="shared" si="3"/>
        <v/>
      </c>
      <c r="N22" s="194" t="str">
        <f>IF(B22=0,"",IF((VLOOKUP(A22,'All Meals'!$A$12:$S$62,19))="",0,(VLOOKUP(A22,'All Meals'!$A$12:$S$62,19))))</f>
        <v/>
      </c>
      <c r="O22" s="195" t="str">
        <f t="shared" si="1"/>
        <v/>
      </c>
      <c r="Q22" s="411" t="s">
        <v>28</v>
      </c>
      <c r="R22" s="412"/>
      <c r="S22" s="413"/>
      <c r="T22" s="196"/>
      <c r="U22" s="196"/>
      <c r="V22" s="388">
        <f>FLOOR(V20,0.125)</f>
        <v>0</v>
      </c>
      <c r="W22" s="389"/>
    </row>
    <row r="23" spans="1:23" ht="33.75" customHeight="1" thickBot="1" x14ac:dyDescent="0.3">
      <c r="A23" s="102">
        <v>1</v>
      </c>
      <c r="B23" s="102">
        <f t="shared" si="0"/>
        <v>0</v>
      </c>
      <c r="C23" s="23">
        <v>17</v>
      </c>
      <c r="D23" s="20"/>
      <c r="E23" s="194" t="str">
        <f>IF(B23=0,"",IF((VLOOKUP(A23,'All Meals'!$A$12:$S$62,9))="",0,(VLOOKUP(A23,'All Meals'!$A$12:$S$62,9))))</f>
        <v/>
      </c>
      <c r="F23" s="194" t="str">
        <f>IF(B23=0,"",IF((VLOOKUP(A23,'All Meals'!$A$12:$S$62,12))="",0,(VLOOKUP(A23,'All Meals'!$A$12:$S$62,12))))</f>
        <v/>
      </c>
      <c r="G23" s="194" t="str">
        <f>IF(B23=0,"",IF((VLOOKUP(A23,'All Meals'!$A$12:$S$62,15))="",0,(VLOOKUP(A23,'All Meals'!$A$12:$S$62,15))))</f>
        <v/>
      </c>
      <c r="H23" s="194" t="str">
        <f>IF(B23=0,"",IF((VLOOKUP(A23,'All Meals'!$A$12:$S$62,18))="",0,(VLOOKUP(A23,'All Meals'!$A$12:$S$62,18))))</f>
        <v/>
      </c>
      <c r="I23" s="195" t="str">
        <f t="shared" si="2"/>
        <v/>
      </c>
      <c r="J23" s="194" t="str">
        <f>IF(B23=0,"",IF((VLOOKUP(A23,'All Meals'!$A$12:$S$62,4))="",0,(VLOOKUP(A23,'All Meals'!$A$12:$S$62,4))))</f>
        <v/>
      </c>
      <c r="K23" s="194" t="str">
        <f>IF(B23=0,"",IF((VLOOKUP(A23,'All Meals'!$A$12:$S$62,5))="",0,(VLOOKUP(A23,'All Meals'!$A$12:$S$62,5))))</f>
        <v/>
      </c>
      <c r="L23" s="194" t="str">
        <f>IF(B23=0,"",IF((VLOOKUP(A23,'All Meals'!$A$12:$S$62,6))="",0,(VLOOKUP(A23,'All Meals'!$A$12:$S$62,6))))</f>
        <v/>
      </c>
      <c r="M23" s="195" t="str">
        <f t="shared" si="3"/>
        <v/>
      </c>
      <c r="N23" s="194" t="str">
        <f>IF(B23=0,"",IF((VLOOKUP(A23,'All Meals'!$A$12:$S$62,19))="",0,(VLOOKUP(A23,'All Meals'!$A$12:$S$62,19))))</f>
        <v/>
      </c>
      <c r="O23" s="195" t="str">
        <f t="shared" si="1"/>
        <v/>
      </c>
      <c r="Q23" s="414"/>
      <c r="R23" s="415"/>
      <c r="S23" s="416"/>
      <c r="T23" s="197"/>
      <c r="U23" s="197"/>
      <c r="V23" s="390"/>
      <c r="W23" s="391"/>
    </row>
    <row r="24" spans="1:23" ht="33.75" customHeight="1" x14ac:dyDescent="0.25">
      <c r="A24" s="102">
        <v>1</v>
      </c>
      <c r="B24" s="102">
        <f t="shared" si="0"/>
        <v>0</v>
      </c>
      <c r="C24" s="23">
        <v>18</v>
      </c>
      <c r="D24" s="20"/>
      <c r="E24" s="194" t="str">
        <f>IF(B24=0,"",IF((VLOOKUP(A24,'All Meals'!$A$12:$S$62,9))="",0,(VLOOKUP(A24,'All Meals'!$A$12:$S$62,9))))</f>
        <v/>
      </c>
      <c r="F24" s="194" t="str">
        <f>IF(B24=0,"",IF((VLOOKUP(A24,'All Meals'!$A$12:$S$62,12))="",0,(VLOOKUP(A24,'All Meals'!$A$12:$S$62,12))))</f>
        <v/>
      </c>
      <c r="G24" s="194" t="str">
        <f>IF(B24=0,"",IF((VLOOKUP(A24,'All Meals'!$A$12:$S$62,15))="",0,(VLOOKUP(A24,'All Meals'!$A$12:$S$62,15))))</f>
        <v/>
      </c>
      <c r="H24" s="194" t="str">
        <f>IF(B24=0,"",IF((VLOOKUP(A24,'All Meals'!$A$12:$S$62,18))="",0,(VLOOKUP(A24,'All Meals'!$A$12:$S$62,18))))</f>
        <v/>
      </c>
      <c r="I24" s="195" t="str">
        <f t="shared" si="2"/>
        <v/>
      </c>
      <c r="J24" s="194" t="str">
        <f>IF(B24=0,"",IF((VLOOKUP(A24,'All Meals'!$A$12:$S$62,4))="",0,(VLOOKUP(A24,'All Meals'!$A$12:$S$62,4))))</f>
        <v/>
      </c>
      <c r="K24" s="194" t="str">
        <f>IF(B24=0,"",IF((VLOOKUP(A24,'All Meals'!$A$12:$S$62,5))="",0,(VLOOKUP(A24,'All Meals'!$A$12:$S$62,5))))</f>
        <v/>
      </c>
      <c r="L24" s="194" t="str">
        <f>IF(B24=0,"",IF((VLOOKUP(A24,'All Meals'!$A$12:$S$62,6))="",0,(VLOOKUP(A24,'All Meals'!$A$12:$S$62,6))))</f>
        <v/>
      </c>
      <c r="M24" s="195" t="str">
        <f t="shared" si="3"/>
        <v/>
      </c>
      <c r="N24" s="194" t="str">
        <f>IF(B24=0,"",IF((VLOOKUP(A24,'All Meals'!$A$12:$S$62,19))="",0,(VLOOKUP(A24,'All Meals'!$A$12:$S$62,19))))</f>
        <v/>
      </c>
      <c r="O24" s="195" t="str">
        <f t="shared" si="1"/>
        <v/>
      </c>
    </row>
    <row r="25" spans="1:23" ht="33.75" customHeight="1" x14ac:dyDescent="0.25">
      <c r="A25" s="102">
        <v>1</v>
      </c>
      <c r="B25" s="102">
        <f t="shared" si="0"/>
        <v>0</v>
      </c>
      <c r="C25" s="23">
        <v>19</v>
      </c>
      <c r="D25" s="20"/>
      <c r="E25" s="194" t="str">
        <f>IF(B25=0,"",IF((VLOOKUP(A25,'All Meals'!$A$12:$S$62,9))="",0,(VLOOKUP(A25,'All Meals'!$A$12:$S$62,9))))</f>
        <v/>
      </c>
      <c r="F25" s="194" t="str">
        <f>IF(B25=0,"",IF((VLOOKUP(A25,'All Meals'!$A$12:$S$62,12))="",0,(VLOOKUP(A25,'All Meals'!$A$12:$S$62,12))))</f>
        <v/>
      </c>
      <c r="G25" s="194" t="str">
        <f>IF(B25=0,"",IF((VLOOKUP(A25,'All Meals'!$A$12:$S$62,15))="",0,(VLOOKUP(A25,'All Meals'!$A$12:$S$62,15))))</f>
        <v/>
      </c>
      <c r="H25" s="194" t="str">
        <f>IF(B25=0,"",IF((VLOOKUP(A25,'All Meals'!$A$12:$S$62,18))="",0,(VLOOKUP(A25,'All Meals'!$A$12:$S$62,18))))</f>
        <v/>
      </c>
      <c r="I25" s="195" t="str">
        <f t="shared" si="2"/>
        <v/>
      </c>
      <c r="J25" s="194" t="str">
        <f>IF(B25=0,"",IF((VLOOKUP(A25,'All Meals'!$A$12:$S$62,4))="",0,(VLOOKUP(A25,'All Meals'!$A$12:$S$62,4))))</f>
        <v/>
      </c>
      <c r="K25" s="194" t="str">
        <f>IF(B25=0,"",IF((VLOOKUP(A25,'All Meals'!$A$12:$S$62,5))="",0,(VLOOKUP(A25,'All Meals'!$A$12:$S$62,5))))</f>
        <v/>
      </c>
      <c r="L25" s="194" t="str">
        <f>IF(B25=0,"",IF((VLOOKUP(A25,'All Meals'!$A$12:$S$62,6))="",0,(VLOOKUP(A25,'All Meals'!$A$12:$S$62,6))))</f>
        <v/>
      </c>
      <c r="M25" s="195" t="str">
        <f t="shared" si="3"/>
        <v/>
      </c>
      <c r="N25" s="194" t="str">
        <f>IF(B25=0,"",IF((VLOOKUP(A25,'All Meals'!$A$12:$S$62,19))="",0,(VLOOKUP(A25,'All Meals'!$A$12:$S$62,19))))</f>
        <v/>
      </c>
      <c r="O25" s="195" t="str">
        <f t="shared" si="1"/>
        <v/>
      </c>
    </row>
    <row r="26" spans="1:23" ht="33.75" customHeight="1" thickBot="1" x14ac:dyDescent="0.3">
      <c r="A26" s="102">
        <v>1</v>
      </c>
      <c r="B26" s="102">
        <f t="shared" si="0"/>
        <v>0</v>
      </c>
      <c r="C26" s="23">
        <v>20</v>
      </c>
      <c r="D26" s="22"/>
      <c r="E26" s="194" t="str">
        <f>IF(B26=0,"",IF((VLOOKUP(A26,'All Meals'!$A$12:$S$62,9))="",0,(VLOOKUP(A26,'All Meals'!$A$12:$S$62,9))))</f>
        <v/>
      </c>
      <c r="F26" s="194" t="str">
        <f>IF(B26=0,"",IF((VLOOKUP(A26,'All Meals'!$A$12:$S$62,12))="",0,(VLOOKUP(A26,'All Meals'!$A$12:$S$62,12))))</f>
        <v/>
      </c>
      <c r="G26" s="194" t="str">
        <f>IF(B26=0,"",IF((VLOOKUP(A26,'All Meals'!$A$12:$S$62,15))="",0,(VLOOKUP(A26,'All Meals'!$A$12:$S$62,15))))</f>
        <v/>
      </c>
      <c r="H26" s="194" t="str">
        <f>IF(B26=0,"",IF((VLOOKUP(A26,'All Meals'!$A$12:$S$62,18))="",0,(VLOOKUP(A26,'All Meals'!$A$12:$S$62,18))))</f>
        <v/>
      </c>
      <c r="I26" s="195" t="str">
        <f t="shared" si="2"/>
        <v/>
      </c>
      <c r="J26" s="194" t="str">
        <f>IF(B26=0,"",IF((VLOOKUP(A26,'All Meals'!$A$12:$S$62,4))="",0,(VLOOKUP(A26,'All Meals'!$A$12:$S$62,4))))</f>
        <v/>
      </c>
      <c r="K26" s="194" t="str">
        <f>IF(B26=0,"",IF((VLOOKUP(A26,'All Meals'!$A$12:$S$62,5))="",0,(VLOOKUP(A26,'All Meals'!$A$12:$S$62,5))))</f>
        <v/>
      </c>
      <c r="L26" s="194" t="str">
        <f>IF(B26=0,"",IF((VLOOKUP(A26,'All Meals'!$A$12:$S$62,6))="",0,(VLOOKUP(A26,'All Meals'!$A$12:$S$62,6))))</f>
        <v/>
      </c>
      <c r="M26" s="195" t="str">
        <f t="shared" si="3"/>
        <v/>
      </c>
      <c r="N26" s="194" t="str">
        <f>IF(B26=0,"",IF((VLOOKUP(A26,'All Meals'!$A$12:$S$62,19))="",0,(VLOOKUP(A26,'All Meals'!$A$12:$S$62,19))))</f>
        <v/>
      </c>
      <c r="O26" s="195" t="str">
        <f t="shared" si="1"/>
        <v/>
      </c>
    </row>
    <row r="27" spans="1:23" ht="33.75" customHeight="1" x14ac:dyDescent="0.25">
      <c r="J27" s="198"/>
      <c r="K27" s="198"/>
      <c r="L27" s="198"/>
    </row>
    <row r="28" spans="1:23" ht="33.75" customHeight="1" x14ac:dyDescent="0.25">
      <c r="L28" s="198"/>
    </row>
    <row r="29" spans="1:23" ht="33.75" customHeight="1" x14ac:dyDescent="0.25"/>
    <row r="30" spans="1:23" ht="33.75" customHeight="1" x14ac:dyDescent="0.25"/>
  </sheetData>
  <sheetProtection algorithmName="SHA-512" hashValue="PMnjDLguidQbvw4qeWQ1KIWajTFAnbu4DsUYQhwJZgkcodFfn59OgGq7n7Dr6n3/7xTietgi9ZNch8hZts68mA==" saltValue="aIdW+8zCNySfpOIqo65tzw==" spinCount="100000" sheet="1" selectLockedCells="1"/>
  <mergeCells count="41">
    <mergeCell ref="V22:W23"/>
    <mergeCell ref="Q11:W12"/>
    <mergeCell ref="Q19:W19"/>
    <mergeCell ref="Q20:S21"/>
    <mergeCell ref="V20:W21"/>
    <mergeCell ref="Q22:S23"/>
    <mergeCell ref="V15:W15"/>
    <mergeCell ref="V18:W18"/>
    <mergeCell ref="V13:W13"/>
    <mergeCell ref="V17:W17"/>
    <mergeCell ref="V16:W16"/>
    <mergeCell ref="V14:W14"/>
    <mergeCell ref="Q13:S18"/>
    <mergeCell ref="C1:O1"/>
    <mergeCell ref="C2:O2"/>
    <mergeCell ref="J4:L4"/>
    <mergeCell ref="C3:W3"/>
    <mergeCell ref="G5:G6"/>
    <mergeCell ref="H5:H6"/>
    <mergeCell ref="J5:J6"/>
    <mergeCell ref="N5:N6"/>
    <mergeCell ref="R1:T1"/>
    <mergeCell ref="R2:T2"/>
    <mergeCell ref="M4:M6"/>
    <mergeCell ref="P6:S6"/>
    <mergeCell ref="O5:O6"/>
    <mergeCell ref="L5:L6"/>
    <mergeCell ref="E5:E6"/>
    <mergeCell ref="N4:O4"/>
    <mergeCell ref="P4:W4"/>
    <mergeCell ref="W5:W9"/>
    <mergeCell ref="C5:D6"/>
    <mergeCell ref="I5:I6"/>
    <mergeCell ref="C4:D4"/>
    <mergeCell ref="E4:I4"/>
    <mergeCell ref="F5:F6"/>
    <mergeCell ref="K5:K6"/>
    <mergeCell ref="P5:S5"/>
    <mergeCell ref="P7:S7"/>
    <mergeCell ref="P9:S9"/>
    <mergeCell ref="P8:S8"/>
  </mergeCells>
  <conditionalFormatting sqref="W5 O7:O26 M7:M26 I7:I26">
    <cfRule type="containsText" dxfId="31" priority="7" stopIfTrue="1" operator="containsText" text="Yes">
      <formula>NOT(ISERROR(SEARCH("Yes",I5)))</formula>
    </cfRule>
    <cfRule type="containsText" dxfId="30" priority="8" stopIfTrue="1" operator="containsText" text="No">
      <formula>NOT(ISERROR(SEARCH("No",I5)))</formula>
    </cfRule>
  </conditionalFormatting>
  <hyperlinks>
    <hyperlink ref="R1:T1" location="'Weekly Report'!A1" display="Go to Weekly Report" xr:uid="{00000000-0004-0000-0400-000000000000}"/>
    <hyperlink ref="R2:T2" location="'Breakfast Worksheet Instruction'!A1" display="Go to Instructions" xr:uid="{00000000-0004-0000-0400-000001000000}"/>
  </hyperlinks>
  <pageMargins left="0.7" right="0.7" top="0.75" bottom="0.75" header="0.3" footer="0.3"/>
  <pageSetup scale="80" orientation="landscape" horizontalDpi="1200" verticalDpi="1200" r:id="rId1"/>
  <headerFooter>
    <oddHeader>&amp;L&amp;G</oddHeader>
    <oddFooter>Page &amp;P</oddFooter>
  </headerFooter>
  <colBreaks count="1" manualBreakCount="1">
    <brk id="16" max="25" man="1"/>
  </col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050" r:id="rId5" name="Drop Down 2">
              <controlPr defaultSize="0" autoLine="0" autoPict="0">
                <anchor moveWithCells="1">
                  <from>
                    <xdr:col>3</xdr:col>
                    <xdr:colOff>171450</xdr:colOff>
                    <xdr:row>6</xdr:row>
                    <xdr:rowOff>95250</xdr:rowOff>
                  </from>
                  <to>
                    <xdr:col>3</xdr:col>
                    <xdr:colOff>3209925</xdr:colOff>
                    <xdr:row>6</xdr:row>
                    <xdr:rowOff>361950</xdr:rowOff>
                  </to>
                </anchor>
              </controlPr>
            </control>
          </mc:Choice>
        </mc:AlternateContent>
        <mc:AlternateContent xmlns:mc="http://schemas.openxmlformats.org/markup-compatibility/2006">
          <mc:Choice Requires="x14">
            <control shapeId="2051" r:id="rId6" name="Drop Down 3">
              <controlPr defaultSize="0" autoLine="0" autoPict="0">
                <anchor moveWithCells="1">
                  <from>
                    <xdr:col>3</xdr:col>
                    <xdr:colOff>171450</xdr:colOff>
                    <xdr:row>7</xdr:row>
                    <xdr:rowOff>95250</xdr:rowOff>
                  </from>
                  <to>
                    <xdr:col>3</xdr:col>
                    <xdr:colOff>3209925</xdr:colOff>
                    <xdr:row>7</xdr:row>
                    <xdr:rowOff>361950</xdr:rowOff>
                  </to>
                </anchor>
              </controlPr>
            </control>
          </mc:Choice>
        </mc:AlternateContent>
        <mc:AlternateContent xmlns:mc="http://schemas.openxmlformats.org/markup-compatibility/2006">
          <mc:Choice Requires="x14">
            <control shapeId="2052" r:id="rId7" name="Drop Down 4">
              <controlPr defaultSize="0" autoLine="0" autoPict="0">
                <anchor moveWithCells="1">
                  <from>
                    <xdr:col>3</xdr:col>
                    <xdr:colOff>171450</xdr:colOff>
                    <xdr:row>8</xdr:row>
                    <xdr:rowOff>95250</xdr:rowOff>
                  </from>
                  <to>
                    <xdr:col>3</xdr:col>
                    <xdr:colOff>3209925</xdr:colOff>
                    <xdr:row>8</xdr:row>
                    <xdr:rowOff>361950</xdr:rowOff>
                  </to>
                </anchor>
              </controlPr>
            </control>
          </mc:Choice>
        </mc:AlternateContent>
        <mc:AlternateContent xmlns:mc="http://schemas.openxmlformats.org/markup-compatibility/2006">
          <mc:Choice Requires="x14">
            <control shapeId="2053" r:id="rId8" name="Drop Down 5">
              <controlPr defaultSize="0" autoLine="0" autoPict="0">
                <anchor moveWithCells="1">
                  <from>
                    <xdr:col>3</xdr:col>
                    <xdr:colOff>171450</xdr:colOff>
                    <xdr:row>9</xdr:row>
                    <xdr:rowOff>95250</xdr:rowOff>
                  </from>
                  <to>
                    <xdr:col>3</xdr:col>
                    <xdr:colOff>3209925</xdr:colOff>
                    <xdr:row>9</xdr:row>
                    <xdr:rowOff>361950</xdr:rowOff>
                  </to>
                </anchor>
              </controlPr>
            </control>
          </mc:Choice>
        </mc:AlternateContent>
        <mc:AlternateContent xmlns:mc="http://schemas.openxmlformats.org/markup-compatibility/2006">
          <mc:Choice Requires="x14">
            <control shapeId="2054" r:id="rId9" name="Drop Down 6">
              <controlPr defaultSize="0" autoLine="0" autoPict="0">
                <anchor moveWithCells="1">
                  <from>
                    <xdr:col>3</xdr:col>
                    <xdr:colOff>171450</xdr:colOff>
                    <xdr:row>10</xdr:row>
                    <xdr:rowOff>95250</xdr:rowOff>
                  </from>
                  <to>
                    <xdr:col>3</xdr:col>
                    <xdr:colOff>3209925</xdr:colOff>
                    <xdr:row>10</xdr:row>
                    <xdr:rowOff>361950</xdr:rowOff>
                  </to>
                </anchor>
              </controlPr>
            </control>
          </mc:Choice>
        </mc:AlternateContent>
        <mc:AlternateContent xmlns:mc="http://schemas.openxmlformats.org/markup-compatibility/2006">
          <mc:Choice Requires="x14">
            <control shapeId="2055" r:id="rId10" name="Drop Down 7">
              <controlPr defaultSize="0" autoLine="0" autoPict="0">
                <anchor moveWithCells="1">
                  <from>
                    <xdr:col>3</xdr:col>
                    <xdr:colOff>171450</xdr:colOff>
                    <xdr:row>11</xdr:row>
                    <xdr:rowOff>95250</xdr:rowOff>
                  </from>
                  <to>
                    <xdr:col>3</xdr:col>
                    <xdr:colOff>3209925</xdr:colOff>
                    <xdr:row>11</xdr:row>
                    <xdr:rowOff>361950</xdr:rowOff>
                  </to>
                </anchor>
              </controlPr>
            </control>
          </mc:Choice>
        </mc:AlternateContent>
        <mc:AlternateContent xmlns:mc="http://schemas.openxmlformats.org/markup-compatibility/2006">
          <mc:Choice Requires="x14">
            <control shapeId="2056" r:id="rId11" name="Drop Down 8">
              <controlPr defaultSize="0" autoLine="0" autoPict="0">
                <anchor moveWithCells="1">
                  <from>
                    <xdr:col>3</xdr:col>
                    <xdr:colOff>171450</xdr:colOff>
                    <xdr:row>12</xdr:row>
                    <xdr:rowOff>95250</xdr:rowOff>
                  </from>
                  <to>
                    <xdr:col>3</xdr:col>
                    <xdr:colOff>3209925</xdr:colOff>
                    <xdr:row>12</xdr:row>
                    <xdr:rowOff>361950</xdr:rowOff>
                  </to>
                </anchor>
              </controlPr>
            </control>
          </mc:Choice>
        </mc:AlternateContent>
        <mc:AlternateContent xmlns:mc="http://schemas.openxmlformats.org/markup-compatibility/2006">
          <mc:Choice Requires="x14">
            <control shapeId="2057" r:id="rId12" name="Drop Down 9">
              <controlPr defaultSize="0" autoLine="0" autoPict="0">
                <anchor moveWithCells="1">
                  <from>
                    <xdr:col>3</xdr:col>
                    <xdr:colOff>171450</xdr:colOff>
                    <xdr:row>13</xdr:row>
                    <xdr:rowOff>95250</xdr:rowOff>
                  </from>
                  <to>
                    <xdr:col>3</xdr:col>
                    <xdr:colOff>3209925</xdr:colOff>
                    <xdr:row>13</xdr:row>
                    <xdr:rowOff>361950</xdr:rowOff>
                  </to>
                </anchor>
              </controlPr>
            </control>
          </mc:Choice>
        </mc:AlternateContent>
        <mc:AlternateContent xmlns:mc="http://schemas.openxmlformats.org/markup-compatibility/2006">
          <mc:Choice Requires="x14">
            <control shapeId="2058" r:id="rId13" name="Drop Down 10">
              <controlPr defaultSize="0" autoLine="0" autoPict="0">
                <anchor moveWithCells="1">
                  <from>
                    <xdr:col>3</xdr:col>
                    <xdr:colOff>171450</xdr:colOff>
                    <xdr:row>14</xdr:row>
                    <xdr:rowOff>95250</xdr:rowOff>
                  </from>
                  <to>
                    <xdr:col>3</xdr:col>
                    <xdr:colOff>3209925</xdr:colOff>
                    <xdr:row>14</xdr:row>
                    <xdr:rowOff>361950</xdr:rowOff>
                  </to>
                </anchor>
              </controlPr>
            </control>
          </mc:Choice>
        </mc:AlternateContent>
        <mc:AlternateContent xmlns:mc="http://schemas.openxmlformats.org/markup-compatibility/2006">
          <mc:Choice Requires="x14">
            <control shapeId="2059" r:id="rId14" name="Drop Down 11">
              <controlPr defaultSize="0" autoLine="0" autoPict="0">
                <anchor moveWithCells="1">
                  <from>
                    <xdr:col>3</xdr:col>
                    <xdr:colOff>171450</xdr:colOff>
                    <xdr:row>15</xdr:row>
                    <xdr:rowOff>95250</xdr:rowOff>
                  </from>
                  <to>
                    <xdr:col>3</xdr:col>
                    <xdr:colOff>3209925</xdr:colOff>
                    <xdr:row>15</xdr:row>
                    <xdr:rowOff>361950</xdr:rowOff>
                  </to>
                </anchor>
              </controlPr>
            </control>
          </mc:Choice>
        </mc:AlternateContent>
        <mc:AlternateContent xmlns:mc="http://schemas.openxmlformats.org/markup-compatibility/2006">
          <mc:Choice Requires="x14">
            <control shapeId="2060" r:id="rId15" name="Drop Down 12">
              <controlPr defaultSize="0" autoLine="0" autoPict="0">
                <anchor moveWithCells="1">
                  <from>
                    <xdr:col>3</xdr:col>
                    <xdr:colOff>171450</xdr:colOff>
                    <xdr:row>16</xdr:row>
                    <xdr:rowOff>95250</xdr:rowOff>
                  </from>
                  <to>
                    <xdr:col>3</xdr:col>
                    <xdr:colOff>3209925</xdr:colOff>
                    <xdr:row>16</xdr:row>
                    <xdr:rowOff>361950</xdr:rowOff>
                  </to>
                </anchor>
              </controlPr>
            </control>
          </mc:Choice>
        </mc:AlternateContent>
        <mc:AlternateContent xmlns:mc="http://schemas.openxmlformats.org/markup-compatibility/2006">
          <mc:Choice Requires="x14">
            <control shapeId="2061" r:id="rId16" name="Drop Down 13">
              <controlPr defaultSize="0" autoLine="0" autoPict="0">
                <anchor moveWithCells="1">
                  <from>
                    <xdr:col>3</xdr:col>
                    <xdr:colOff>171450</xdr:colOff>
                    <xdr:row>17</xdr:row>
                    <xdr:rowOff>95250</xdr:rowOff>
                  </from>
                  <to>
                    <xdr:col>3</xdr:col>
                    <xdr:colOff>3209925</xdr:colOff>
                    <xdr:row>17</xdr:row>
                    <xdr:rowOff>361950</xdr:rowOff>
                  </to>
                </anchor>
              </controlPr>
            </control>
          </mc:Choice>
        </mc:AlternateContent>
        <mc:AlternateContent xmlns:mc="http://schemas.openxmlformats.org/markup-compatibility/2006">
          <mc:Choice Requires="x14">
            <control shapeId="2062" r:id="rId17" name="Drop Down 14">
              <controlPr defaultSize="0" autoLine="0" autoPict="0">
                <anchor moveWithCells="1">
                  <from>
                    <xdr:col>3</xdr:col>
                    <xdr:colOff>171450</xdr:colOff>
                    <xdr:row>18</xdr:row>
                    <xdr:rowOff>95250</xdr:rowOff>
                  </from>
                  <to>
                    <xdr:col>3</xdr:col>
                    <xdr:colOff>3209925</xdr:colOff>
                    <xdr:row>18</xdr:row>
                    <xdr:rowOff>361950</xdr:rowOff>
                  </to>
                </anchor>
              </controlPr>
            </control>
          </mc:Choice>
        </mc:AlternateContent>
        <mc:AlternateContent xmlns:mc="http://schemas.openxmlformats.org/markup-compatibility/2006">
          <mc:Choice Requires="x14">
            <control shapeId="2063" r:id="rId18" name="Drop Down 15">
              <controlPr defaultSize="0" autoLine="0" autoPict="0">
                <anchor moveWithCells="1">
                  <from>
                    <xdr:col>3</xdr:col>
                    <xdr:colOff>171450</xdr:colOff>
                    <xdr:row>19</xdr:row>
                    <xdr:rowOff>95250</xdr:rowOff>
                  </from>
                  <to>
                    <xdr:col>3</xdr:col>
                    <xdr:colOff>3209925</xdr:colOff>
                    <xdr:row>19</xdr:row>
                    <xdr:rowOff>361950</xdr:rowOff>
                  </to>
                </anchor>
              </controlPr>
            </control>
          </mc:Choice>
        </mc:AlternateContent>
        <mc:AlternateContent xmlns:mc="http://schemas.openxmlformats.org/markup-compatibility/2006">
          <mc:Choice Requires="x14">
            <control shapeId="2064" r:id="rId19" name="Drop Down 16">
              <controlPr defaultSize="0" autoLine="0" autoPict="0">
                <anchor moveWithCells="1">
                  <from>
                    <xdr:col>3</xdr:col>
                    <xdr:colOff>171450</xdr:colOff>
                    <xdr:row>20</xdr:row>
                    <xdr:rowOff>95250</xdr:rowOff>
                  </from>
                  <to>
                    <xdr:col>3</xdr:col>
                    <xdr:colOff>3209925</xdr:colOff>
                    <xdr:row>20</xdr:row>
                    <xdr:rowOff>361950</xdr:rowOff>
                  </to>
                </anchor>
              </controlPr>
            </control>
          </mc:Choice>
        </mc:AlternateContent>
        <mc:AlternateContent xmlns:mc="http://schemas.openxmlformats.org/markup-compatibility/2006">
          <mc:Choice Requires="x14">
            <control shapeId="2065" r:id="rId20" name="Drop Down 17">
              <controlPr defaultSize="0" autoLine="0" autoPict="0">
                <anchor moveWithCells="1">
                  <from>
                    <xdr:col>3</xdr:col>
                    <xdr:colOff>171450</xdr:colOff>
                    <xdr:row>21</xdr:row>
                    <xdr:rowOff>95250</xdr:rowOff>
                  </from>
                  <to>
                    <xdr:col>3</xdr:col>
                    <xdr:colOff>3209925</xdr:colOff>
                    <xdr:row>21</xdr:row>
                    <xdr:rowOff>361950</xdr:rowOff>
                  </to>
                </anchor>
              </controlPr>
            </control>
          </mc:Choice>
        </mc:AlternateContent>
        <mc:AlternateContent xmlns:mc="http://schemas.openxmlformats.org/markup-compatibility/2006">
          <mc:Choice Requires="x14">
            <control shapeId="2066" r:id="rId21" name="Drop Down 18">
              <controlPr defaultSize="0" autoLine="0" autoPict="0">
                <anchor moveWithCells="1">
                  <from>
                    <xdr:col>3</xdr:col>
                    <xdr:colOff>171450</xdr:colOff>
                    <xdr:row>22</xdr:row>
                    <xdr:rowOff>95250</xdr:rowOff>
                  </from>
                  <to>
                    <xdr:col>3</xdr:col>
                    <xdr:colOff>3209925</xdr:colOff>
                    <xdr:row>22</xdr:row>
                    <xdr:rowOff>361950</xdr:rowOff>
                  </to>
                </anchor>
              </controlPr>
            </control>
          </mc:Choice>
        </mc:AlternateContent>
        <mc:AlternateContent xmlns:mc="http://schemas.openxmlformats.org/markup-compatibility/2006">
          <mc:Choice Requires="x14">
            <control shapeId="2067" r:id="rId22" name="Drop Down 19">
              <controlPr defaultSize="0" autoLine="0" autoPict="0">
                <anchor moveWithCells="1">
                  <from>
                    <xdr:col>3</xdr:col>
                    <xdr:colOff>171450</xdr:colOff>
                    <xdr:row>23</xdr:row>
                    <xdr:rowOff>95250</xdr:rowOff>
                  </from>
                  <to>
                    <xdr:col>3</xdr:col>
                    <xdr:colOff>3209925</xdr:colOff>
                    <xdr:row>23</xdr:row>
                    <xdr:rowOff>361950</xdr:rowOff>
                  </to>
                </anchor>
              </controlPr>
            </control>
          </mc:Choice>
        </mc:AlternateContent>
        <mc:AlternateContent xmlns:mc="http://schemas.openxmlformats.org/markup-compatibility/2006">
          <mc:Choice Requires="x14">
            <control shapeId="2068" r:id="rId23" name="Drop Down 20">
              <controlPr defaultSize="0" autoLine="0" autoPict="0">
                <anchor moveWithCells="1">
                  <from>
                    <xdr:col>3</xdr:col>
                    <xdr:colOff>171450</xdr:colOff>
                    <xdr:row>24</xdr:row>
                    <xdr:rowOff>95250</xdr:rowOff>
                  </from>
                  <to>
                    <xdr:col>3</xdr:col>
                    <xdr:colOff>3209925</xdr:colOff>
                    <xdr:row>24</xdr:row>
                    <xdr:rowOff>361950</xdr:rowOff>
                  </to>
                </anchor>
              </controlPr>
            </control>
          </mc:Choice>
        </mc:AlternateContent>
        <mc:AlternateContent xmlns:mc="http://schemas.openxmlformats.org/markup-compatibility/2006">
          <mc:Choice Requires="x14">
            <control shapeId="2069" r:id="rId24" name="Drop Down 21">
              <controlPr defaultSize="0" autoLine="0" autoPict="0">
                <anchor moveWithCells="1">
                  <from>
                    <xdr:col>3</xdr:col>
                    <xdr:colOff>171450</xdr:colOff>
                    <xdr:row>25</xdr:row>
                    <xdr:rowOff>95250</xdr:rowOff>
                  </from>
                  <to>
                    <xdr:col>3</xdr:col>
                    <xdr:colOff>3209925</xdr:colOff>
                    <xdr:row>25</xdr:row>
                    <xdr:rowOff>361950</xdr:rowOff>
                  </to>
                </anchor>
              </controlPr>
            </control>
          </mc:Choice>
        </mc:AlternateContent>
        <mc:AlternateContent xmlns:mc="http://schemas.openxmlformats.org/markup-compatibility/2006">
          <mc:Choice Requires="x14">
            <control shapeId="2101" r:id="rId25" name="Check Box 53">
              <controlPr defaultSize="0" autoFill="0" autoLine="0" autoPict="0">
                <anchor moveWithCells="1">
                  <from>
                    <xdr:col>21</xdr:col>
                    <xdr:colOff>209550</xdr:colOff>
                    <xdr:row>4</xdr:row>
                    <xdr:rowOff>142875</xdr:rowOff>
                  </from>
                  <to>
                    <xdr:col>21</xdr:col>
                    <xdr:colOff>533400</xdr:colOff>
                    <xdr:row>4</xdr:row>
                    <xdr:rowOff>371475</xdr:rowOff>
                  </to>
                </anchor>
              </controlPr>
            </control>
          </mc:Choice>
        </mc:AlternateContent>
        <mc:AlternateContent xmlns:mc="http://schemas.openxmlformats.org/markup-compatibility/2006">
          <mc:Choice Requires="x14">
            <control shapeId="2102" r:id="rId26" name="Check Box 54">
              <controlPr defaultSize="0" autoFill="0" autoLine="0" autoPict="0">
                <anchor moveWithCells="1">
                  <from>
                    <xdr:col>21</xdr:col>
                    <xdr:colOff>200025</xdr:colOff>
                    <xdr:row>5</xdr:row>
                    <xdr:rowOff>152400</xdr:rowOff>
                  </from>
                  <to>
                    <xdr:col>21</xdr:col>
                    <xdr:colOff>533400</xdr:colOff>
                    <xdr:row>5</xdr:row>
                    <xdr:rowOff>371475</xdr:rowOff>
                  </to>
                </anchor>
              </controlPr>
            </control>
          </mc:Choice>
        </mc:AlternateContent>
        <mc:AlternateContent xmlns:mc="http://schemas.openxmlformats.org/markup-compatibility/2006">
          <mc:Choice Requires="x14">
            <control shapeId="2103" r:id="rId27" name="Check Box 55">
              <controlPr defaultSize="0" autoFill="0" autoLine="0" autoPict="0">
                <anchor moveWithCells="1">
                  <from>
                    <xdr:col>21</xdr:col>
                    <xdr:colOff>200025</xdr:colOff>
                    <xdr:row>6</xdr:row>
                    <xdr:rowOff>123825</xdr:rowOff>
                  </from>
                  <to>
                    <xdr:col>21</xdr:col>
                    <xdr:colOff>533400</xdr:colOff>
                    <xdr:row>6</xdr:row>
                    <xdr:rowOff>342900</xdr:rowOff>
                  </to>
                </anchor>
              </controlPr>
            </control>
          </mc:Choice>
        </mc:AlternateContent>
        <mc:AlternateContent xmlns:mc="http://schemas.openxmlformats.org/markup-compatibility/2006">
          <mc:Choice Requires="x14">
            <control shapeId="2104" r:id="rId28" name="Check Box 56">
              <controlPr defaultSize="0" autoFill="0" autoLine="0" autoPict="0">
                <anchor moveWithCells="1">
                  <from>
                    <xdr:col>21</xdr:col>
                    <xdr:colOff>190500</xdr:colOff>
                    <xdr:row>7</xdr:row>
                    <xdr:rowOff>123825</xdr:rowOff>
                  </from>
                  <to>
                    <xdr:col>21</xdr:col>
                    <xdr:colOff>514350</xdr:colOff>
                    <xdr:row>7</xdr:row>
                    <xdr:rowOff>352425</xdr:rowOff>
                  </to>
                </anchor>
              </controlPr>
            </control>
          </mc:Choice>
        </mc:AlternateContent>
        <mc:AlternateContent xmlns:mc="http://schemas.openxmlformats.org/markup-compatibility/2006">
          <mc:Choice Requires="x14">
            <control shapeId="2105" r:id="rId29" name="Check Box 57">
              <controlPr defaultSize="0" autoFill="0" autoLine="0" autoPict="0">
                <anchor moveWithCells="1">
                  <from>
                    <xdr:col>21</xdr:col>
                    <xdr:colOff>190500</xdr:colOff>
                    <xdr:row>8</xdr:row>
                    <xdr:rowOff>85725</xdr:rowOff>
                  </from>
                  <to>
                    <xdr:col>21</xdr:col>
                    <xdr:colOff>514350</xdr:colOff>
                    <xdr:row>8</xdr:row>
                    <xdr:rowOff>314325</xdr:rowOff>
                  </to>
                </anchor>
              </controlPr>
            </control>
          </mc:Choice>
        </mc:AlternateContent>
        <mc:AlternateContent xmlns:mc="http://schemas.openxmlformats.org/markup-compatibility/2006">
          <mc:Choice Requires="x14">
            <control shapeId="2106" r:id="rId30" name="Drop Down 58">
              <controlPr defaultSize="0" autoLine="0" autoPict="0">
                <anchor moveWithCells="1" sizeWithCells="1">
                  <from>
                    <xdr:col>21</xdr:col>
                    <xdr:colOff>161925</xdr:colOff>
                    <xdr:row>12</xdr:row>
                    <xdr:rowOff>114300</xdr:rowOff>
                  </from>
                  <to>
                    <xdr:col>22</xdr:col>
                    <xdr:colOff>371475</xdr:colOff>
                    <xdr:row>12</xdr:row>
                    <xdr:rowOff>390525</xdr:rowOff>
                  </to>
                </anchor>
              </controlPr>
            </control>
          </mc:Choice>
        </mc:AlternateContent>
        <mc:AlternateContent xmlns:mc="http://schemas.openxmlformats.org/markup-compatibility/2006">
          <mc:Choice Requires="x14">
            <control shapeId="2107" r:id="rId31" name="Drop Down 59">
              <controlPr defaultSize="0" autoLine="0" autoPict="0">
                <anchor moveWithCells="1" sizeWithCells="1">
                  <from>
                    <xdr:col>21</xdr:col>
                    <xdr:colOff>161925</xdr:colOff>
                    <xdr:row>13</xdr:row>
                    <xdr:rowOff>95250</xdr:rowOff>
                  </from>
                  <to>
                    <xdr:col>22</xdr:col>
                    <xdr:colOff>371475</xdr:colOff>
                    <xdr:row>13</xdr:row>
                    <xdr:rowOff>371475</xdr:rowOff>
                  </to>
                </anchor>
              </controlPr>
            </control>
          </mc:Choice>
        </mc:AlternateContent>
        <mc:AlternateContent xmlns:mc="http://schemas.openxmlformats.org/markup-compatibility/2006">
          <mc:Choice Requires="x14">
            <control shapeId="2108" r:id="rId32" name="Drop Down 60">
              <controlPr defaultSize="0" autoLine="0" autoPict="0">
                <anchor moveWithCells="1" sizeWithCells="1">
                  <from>
                    <xdr:col>21</xdr:col>
                    <xdr:colOff>142875</xdr:colOff>
                    <xdr:row>14</xdr:row>
                    <xdr:rowOff>76200</xdr:rowOff>
                  </from>
                  <to>
                    <xdr:col>22</xdr:col>
                    <xdr:colOff>352425</xdr:colOff>
                    <xdr:row>14</xdr:row>
                    <xdr:rowOff>352425</xdr:rowOff>
                  </to>
                </anchor>
              </controlPr>
            </control>
          </mc:Choice>
        </mc:AlternateContent>
        <mc:AlternateContent xmlns:mc="http://schemas.openxmlformats.org/markup-compatibility/2006">
          <mc:Choice Requires="x14">
            <control shapeId="2109" r:id="rId33" name="Drop Down 61">
              <controlPr defaultSize="0" autoLine="0" autoPict="0">
                <anchor moveWithCells="1" sizeWithCells="1">
                  <from>
                    <xdr:col>21</xdr:col>
                    <xdr:colOff>142875</xdr:colOff>
                    <xdr:row>15</xdr:row>
                    <xdr:rowOff>85725</xdr:rowOff>
                  </from>
                  <to>
                    <xdr:col>22</xdr:col>
                    <xdr:colOff>352425</xdr:colOff>
                    <xdr:row>15</xdr:row>
                    <xdr:rowOff>361950</xdr:rowOff>
                  </to>
                </anchor>
              </controlPr>
            </control>
          </mc:Choice>
        </mc:AlternateContent>
        <mc:AlternateContent xmlns:mc="http://schemas.openxmlformats.org/markup-compatibility/2006">
          <mc:Choice Requires="x14">
            <control shapeId="2110" r:id="rId34" name="Drop Down 62">
              <controlPr defaultSize="0" autoLine="0" autoPict="0">
                <anchor moveWithCells="1" sizeWithCells="1">
                  <from>
                    <xdr:col>21</xdr:col>
                    <xdr:colOff>142875</xdr:colOff>
                    <xdr:row>16</xdr:row>
                    <xdr:rowOff>66675</xdr:rowOff>
                  </from>
                  <to>
                    <xdr:col>22</xdr:col>
                    <xdr:colOff>352425</xdr:colOff>
                    <xdr:row>16</xdr:row>
                    <xdr:rowOff>342900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W30"/>
  <sheetViews>
    <sheetView zoomScale="70" zoomScaleNormal="70" workbookViewId="0">
      <pane ySplit="6" topLeftCell="A7" activePane="bottomLeft" state="frozen"/>
      <selection activeCell="A3" activeCellId="1" sqref="A1:T2 A3:Y44"/>
      <selection pane="bottomLeft" activeCell="D7" sqref="D7"/>
    </sheetView>
  </sheetViews>
  <sheetFormatPr defaultColWidth="9.140625" defaultRowHeight="15" x14ac:dyDescent="0.25"/>
  <cols>
    <col min="1" max="1" width="10.28515625" style="102" hidden="1" customWidth="1"/>
    <col min="2" max="2" width="7.85546875" style="102" hidden="1" customWidth="1"/>
    <col min="3" max="3" width="4.140625" style="102" customWidth="1"/>
    <col min="4" max="4" width="50.140625" style="102" customWidth="1"/>
    <col min="5" max="5" width="15.140625" style="102" customWidth="1"/>
    <col min="6" max="8" width="17.140625" style="102" hidden="1" customWidth="1"/>
    <col min="9" max="9" width="15.42578125" style="102" customWidth="1"/>
    <col min="10" max="10" width="21.5703125" style="102" customWidth="1"/>
    <col min="11" max="11" width="23" style="102" customWidth="1"/>
    <col min="12" max="12" width="21.85546875" style="102" hidden="1" customWidth="1"/>
    <col min="13" max="13" width="18.140625" style="102" customWidth="1"/>
    <col min="14" max="15" width="15.85546875" style="102" customWidth="1"/>
    <col min="16" max="16" width="8.28515625" style="102" customWidth="1"/>
    <col min="17" max="17" width="6.5703125" style="102" customWidth="1"/>
    <col min="18" max="18" width="9.140625" style="102"/>
    <col min="19" max="19" width="11.42578125" style="102" customWidth="1"/>
    <col min="20" max="20" width="0.140625" style="102" hidden="1" customWidth="1"/>
    <col min="21" max="21" width="0.28515625" style="102" customWidth="1"/>
    <col min="22" max="22" width="9.140625" style="102" customWidth="1"/>
    <col min="23" max="23" width="7.5703125" style="102" customWidth="1"/>
    <col min="24" max="24" width="4.7109375" style="102" customWidth="1"/>
    <col min="25" max="16384" width="9.140625" style="102"/>
  </cols>
  <sheetData>
    <row r="1" spans="1:23" ht="40.5" customHeight="1" thickBot="1" x14ac:dyDescent="0.3">
      <c r="C1" s="365" t="s">
        <v>179</v>
      </c>
      <c r="D1" s="366"/>
      <c r="E1" s="366"/>
      <c r="F1" s="366"/>
      <c r="G1" s="366"/>
      <c r="H1" s="366"/>
      <c r="I1" s="366"/>
      <c r="J1" s="366"/>
      <c r="K1" s="366"/>
      <c r="L1" s="366"/>
      <c r="M1" s="366"/>
      <c r="N1" s="366"/>
      <c r="O1" s="367"/>
      <c r="P1" s="199"/>
      <c r="Q1" s="200"/>
      <c r="R1" s="380" t="s">
        <v>9</v>
      </c>
      <c r="S1" s="380"/>
      <c r="T1" s="380"/>
      <c r="U1" s="200"/>
      <c r="V1" s="200"/>
      <c r="W1" s="171"/>
    </row>
    <row r="2" spans="1:23" ht="90.75" customHeight="1" thickBot="1" x14ac:dyDescent="0.3">
      <c r="C2" s="368" t="s">
        <v>125</v>
      </c>
      <c r="D2" s="369"/>
      <c r="E2" s="369"/>
      <c r="F2" s="369"/>
      <c r="G2" s="369"/>
      <c r="H2" s="369"/>
      <c r="I2" s="369"/>
      <c r="J2" s="369"/>
      <c r="K2" s="369"/>
      <c r="L2" s="369"/>
      <c r="M2" s="369"/>
      <c r="N2" s="369"/>
      <c r="O2" s="369"/>
      <c r="P2" s="201"/>
      <c r="Q2" s="202"/>
      <c r="R2" s="302" t="s">
        <v>10</v>
      </c>
      <c r="S2" s="302"/>
      <c r="T2" s="302"/>
      <c r="U2" s="171"/>
      <c r="V2" s="171"/>
      <c r="W2" s="171"/>
    </row>
    <row r="3" spans="1:23" ht="21.75" customHeight="1" thickBot="1" x14ac:dyDescent="0.35">
      <c r="A3" s="24" t="s">
        <v>46</v>
      </c>
      <c r="C3" s="373" t="s">
        <v>5</v>
      </c>
      <c r="D3" s="374"/>
      <c r="E3" s="374"/>
      <c r="F3" s="374"/>
      <c r="G3" s="374"/>
      <c r="H3" s="374"/>
      <c r="I3" s="374"/>
      <c r="J3" s="374"/>
      <c r="K3" s="374"/>
      <c r="L3" s="374"/>
      <c r="M3" s="374"/>
      <c r="N3" s="374"/>
      <c r="O3" s="374"/>
      <c r="P3" s="374"/>
      <c r="Q3" s="374"/>
      <c r="R3" s="374"/>
      <c r="S3" s="374"/>
      <c r="T3" s="374"/>
      <c r="U3" s="374"/>
      <c r="V3" s="374"/>
      <c r="W3" s="375"/>
    </row>
    <row r="4" spans="1:23" ht="62.25" customHeight="1" x14ac:dyDescent="0.25">
      <c r="C4" s="352" t="s">
        <v>187</v>
      </c>
      <c r="D4" s="353"/>
      <c r="E4" s="354" t="s">
        <v>183</v>
      </c>
      <c r="F4" s="355"/>
      <c r="G4" s="355"/>
      <c r="H4" s="355"/>
      <c r="I4" s="356"/>
      <c r="J4" s="370" t="s">
        <v>134</v>
      </c>
      <c r="K4" s="371"/>
      <c r="L4" s="372"/>
      <c r="M4" s="381" t="s">
        <v>130</v>
      </c>
      <c r="N4" s="386" t="s">
        <v>133</v>
      </c>
      <c r="O4" s="387"/>
      <c r="P4" s="342" t="s">
        <v>188</v>
      </c>
      <c r="Q4" s="343"/>
      <c r="R4" s="343"/>
      <c r="S4" s="343"/>
      <c r="T4" s="343"/>
      <c r="U4" s="343"/>
      <c r="V4" s="343"/>
      <c r="W4" s="344"/>
    </row>
    <row r="5" spans="1:23" ht="34.5" customHeight="1" x14ac:dyDescent="0.25">
      <c r="C5" s="348" t="s">
        <v>45</v>
      </c>
      <c r="D5" s="349"/>
      <c r="E5" s="297" t="s">
        <v>136</v>
      </c>
      <c r="F5" s="357" t="s">
        <v>72</v>
      </c>
      <c r="G5" s="357" t="s">
        <v>73</v>
      </c>
      <c r="H5" s="357" t="s">
        <v>74</v>
      </c>
      <c r="I5" s="350" t="s">
        <v>129</v>
      </c>
      <c r="J5" s="376" t="s">
        <v>124</v>
      </c>
      <c r="K5" s="359" t="s">
        <v>71</v>
      </c>
      <c r="L5" s="359" t="s">
        <v>49</v>
      </c>
      <c r="M5" s="381"/>
      <c r="N5" s="378" t="s">
        <v>138</v>
      </c>
      <c r="O5" s="383" t="s">
        <v>131</v>
      </c>
      <c r="P5" s="361" t="s">
        <v>36</v>
      </c>
      <c r="Q5" s="362"/>
      <c r="R5" s="362"/>
      <c r="S5" s="362"/>
      <c r="T5" s="6"/>
      <c r="U5" s="6" t="b">
        <v>0</v>
      </c>
      <c r="V5" s="103"/>
      <c r="W5" s="345" t="str">
        <f>IF(OR(U5=TRUE,U6=TRUE,U7=TRUE,U8=TRUE,U9=TRUE),"Yes","")</f>
        <v/>
      </c>
    </row>
    <row r="6" spans="1:23" ht="34.5" customHeight="1" thickBot="1" x14ac:dyDescent="0.3">
      <c r="C6" s="348"/>
      <c r="D6" s="349"/>
      <c r="E6" s="385"/>
      <c r="F6" s="358"/>
      <c r="G6" s="358"/>
      <c r="H6" s="358"/>
      <c r="I6" s="351"/>
      <c r="J6" s="377"/>
      <c r="K6" s="360"/>
      <c r="L6" s="360"/>
      <c r="M6" s="382"/>
      <c r="N6" s="379"/>
      <c r="O6" s="384"/>
      <c r="P6" s="361" t="s">
        <v>37</v>
      </c>
      <c r="Q6" s="362"/>
      <c r="R6" s="362"/>
      <c r="S6" s="362"/>
      <c r="T6" s="6"/>
      <c r="U6" s="6" t="b">
        <v>0</v>
      </c>
      <c r="V6" s="103"/>
      <c r="W6" s="346"/>
    </row>
    <row r="7" spans="1:23" ht="34.5" customHeight="1" x14ac:dyDescent="0.25">
      <c r="A7" s="102">
        <v>1</v>
      </c>
      <c r="B7" s="102">
        <f t="shared" ref="B7:B26" si="0">INDEX(meals,A7)</f>
        <v>0</v>
      </c>
      <c r="C7" s="23">
        <v>1</v>
      </c>
      <c r="D7" s="21"/>
      <c r="E7" s="194" t="str">
        <f>IF(B7=0,"",IF((VLOOKUP(A7,'All Meals'!$A$12:$S$62,9))="",0,(VLOOKUP(A7,'All Meals'!$A$12:$S$62,9))))</f>
        <v/>
      </c>
      <c r="F7" s="194" t="str">
        <f>IF(B7=0,"",IF((VLOOKUP(A7,'All Meals'!$A$12:$S$62,12))="",0,(VLOOKUP(A7,'All Meals'!$A$12:$S$62,12))))</f>
        <v/>
      </c>
      <c r="G7" s="194" t="str">
        <f>IF(B7=0,"",IF((VLOOKUP(A7,'All Meals'!$A$12:$S$62,15))="",0,(VLOOKUP(A7,'All Meals'!$A$12:$S$62,15))))</f>
        <v/>
      </c>
      <c r="H7" s="194" t="str">
        <f>IF(B7=0,"",IF((VLOOKUP(A7,'All Meals'!$A$12:$S$62,18))="",0,(VLOOKUP(A7,'All Meals'!$A$12:$S$62,18))))</f>
        <v/>
      </c>
      <c r="I7" s="195" t="str">
        <f>IF(B7=0,"",IF(E7="","No",IF(E7&gt;=0.5,"Yes","No")))</f>
        <v/>
      </c>
      <c r="J7" s="194" t="str">
        <f>IF(B7=0,"",IF((VLOOKUP(A7,'All Meals'!$A$12:$S$62,4))="",0,(VLOOKUP(A7,'All Meals'!$A$12:$S$62,4))))</f>
        <v/>
      </c>
      <c r="K7" s="194" t="str">
        <f>IF(B7=0,"",IF((VLOOKUP(A7,'All Meals'!$A$12:$S$62,5))="",0,(VLOOKUP(A7,'All Meals'!$A$12:$S$62,5))))</f>
        <v/>
      </c>
      <c r="L7" s="194" t="str">
        <f>IF(B7=0,"",IF((VLOOKUP(A7,'All Meals'!$A$12:$S$62,6))="",0,(VLOOKUP(A7,'All Meals'!$A$12:$S$62,6))))</f>
        <v/>
      </c>
      <c r="M7" s="195" t="str">
        <f>IF(B7=0,"",IF(SUM(J7-L7)&gt;=1,"Yes","No"))</f>
        <v/>
      </c>
      <c r="N7" s="194" t="str">
        <f>IF(B7=0,"",IF((VLOOKUP(A7,'All Meals'!$A$12:$S$62,19))="",0,(VLOOKUP(A7,'All Meals'!$A$12:$S$62,19))))</f>
        <v/>
      </c>
      <c r="O7" s="195" t="str">
        <f t="shared" ref="O7:O26" si="1">IF(B7=0,"",IF(N7="","No",IF(N7&gt;=1,"Yes","No")))</f>
        <v/>
      </c>
      <c r="P7" s="361" t="s">
        <v>39</v>
      </c>
      <c r="Q7" s="362"/>
      <c r="R7" s="362"/>
      <c r="S7" s="362"/>
      <c r="T7" s="6"/>
      <c r="U7" s="6" t="b">
        <v>0</v>
      </c>
      <c r="V7" s="103"/>
      <c r="W7" s="346"/>
    </row>
    <row r="8" spans="1:23" ht="33.75" customHeight="1" x14ac:dyDescent="0.25">
      <c r="A8" s="102">
        <v>1</v>
      </c>
      <c r="B8" s="102">
        <f t="shared" si="0"/>
        <v>0</v>
      </c>
      <c r="C8" s="23">
        <v>2</v>
      </c>
      <c r="D8" s="20"/>
      <c r="E8" s="194" t="str">
        <f>IF(B8=0,"",IF((VLOOKUP(A8,'All Meals'!$A$12:$S$62,9))="",0,(VLOOKUP(A8,'All Meals'!$A$12:$S$62,9))))</f>
        <v/>
      </c>
      <c r="F8" s="194" t="str">
        <f>IF(B8=0,"",IF((VLOOKUP(A8,'All Meals'!$A$12:$S$62,12))="",0,(VLOOKUP(A8,'All Meals'!$A$12:$S$62,12))))</f>
        <v/>
      </c>
      <c r="G8" s="194" t="str">
        <f>IF(B8=0,"",IF((VLOOKUP(A8,'All Meals'!$A$12:$S$62,15))="",0,(VLOOKUP(A8,'All Meals'!$A$12:$S$62,15))))</f>
        <v/>
      </c>
      <c r="H8" s="194" t="str">
        <f>IF(B8=0,"",IF((VLOOKUP(A8,'All Meals'!$A$12:$S$62,18))="",0,(VLOOKUP(A8,'All Meals'!$A$12:$S$62,18))))</f>
        <v/>
      </c>
      <c r="I8" s="195" t="str">
        <f t="shared" ref="I8:I26" si="2">IF(B8=0,"",IF(E8="","No",IF(E8&gt;=0.5,"Yes","No")))</f>
        <v/>
      </c>
      <c r="J8" s="194" t="str">
        <f>IF(B8=0,"",IF((VLOOKUP(A8,'All Meals'!$A$12:$S$62,4))="",0,(VLOOKUP(A8,'All Meals'!$A$12:$S$62,4))))</f>
        <v/>
      </c>
      <c r="K8" s="194" t="str">
        <f>IF(B8=0,"",IF((VLOOKUP(A8,'All Meals'!$A$12:$S$62,5))="",0,(VLOOKUP(A8,'All Meals'!$A$12:$S$62,5))))</f>
        <v/>
      </c>
      <c r="L8" s="194" t="str">
        <f>IF(B8=0,"",IF((VLOOKUP(A8,'All Meals'!$A$12:$S$62,6))="",0,(VLOOKUP(A8,'All Meals'!$A$12:$S$62,6))))</f>
        <v/>
      </c>
      <c r="M8" s="195" t="str">
        <f t="shared" ref="M8:M26" si="3">IF(B8=0,"",IF(SUM(J8-L8)&gt;=1,"Yes","No"))</f>
        <v/>
      </c>
      <c r="N8" s="194" t="str">
        <f>IF(B8=0,"",IF((VLOOKUP(A8,'All Meals'!$A$12:$S$62,19))="",0,(VLOOKUP(A8,'All Meals'!$A$12:$S$62,19))))</f>
        <v/>
      </c>
      <c r="O8" s="195" t="str">
        <f t="shared" si="1"/>
        <v/>
      </c>
      <c r="P8" s="361" t="s">
        <v>38</v>
      </c>
      <c r="Q8" s="362"/>
      <c r="R8" s="362"/>
      <c r="S8" s="362"/>
      <c r="T8" s="6"/>
      <c r="U8" s="6" t="b">
        <v>0</v>
      </c>
      <c r="V8" s="103"/>
      <c r="W8" s="346"/>
    </row>
    <row r="9" spans="1:23" ht="33.75" customHeight="1" thickBot="1" x14ac:dyDescent="0.3">
      <c r="A9" s="102">
        <v>1</v>
      </c>
      <c r="B9" s="102">
        <f t="shared" si="0"/>
        <v>0</v>
      </c>
      <c r="C9" s="23">
        <v>3</v>
      </c>
      <c r="D9" s="20"/>
      <c r="E9" s="194" t="str">
        <f>IF(B9=0,"",IF((VLOOKUP(A9,'All Meals'!$A$12:$S$62,9))="",0,(VLOOKUP(A9,'All Meals'!$A$12:$S$62,9))))</f>
        <v/>
      </c>
      <c r="F9" s="194" t="str">
        <f>IF(B9=0,"",IF((VLOOKUP(A9,'All Meals'!$A$12:$S$62,12))="",0,(VLOOKUP(A9,'All Meals'!$A$12:$S$62,12))))</f>
        <v/>
      </c>
      <c r="G9" s="194" t="str">
        <f>IF(B9=0,"",IF((VLOOKUP(A9,'All Meals'!$A$12:$S$62,15))="",0,(VLOOKUP(A9,'All Meals'!$A$12:$S$62,15))))</f>
        <v/>
      </c>
      <c r="H9" s="194" t="str">
        <f>IF(B9=0,"",IF((VLOOKUP(A9,'All Meals'!$A$12:$S$62,18))="",0,(VLOOKUP(A9,'All Meals'!$A$12:$S$62,18))))</f>
        <v/>
      </c>
      <c r="I9" s="195" t="str">
        <f t="shared" si="2"/>
        <v/>
      </c>
      <c r="J9" s="194" t="str">
        <f>IF(B9=0,"",IF((VLOOKUP(A9,'All Meals'!$A$12:$S$62,4))="",0,(VLOOKUP(A9,'All Meals'!$A$12:$S$62,4))))</f>
        <v/>
      </c>
      <c r="K9" s="194" t="str">
        <f>IF(B9=0,"",IF((VLOOKUP(A9,'All Meals'!$A$12:$S$62,5))="",0,(VLOOKUP(A9,'All Meals'!$A$12:$S$62,5))))</f>
        <v/>
      </c>
      <c r="L9" s="194" t="str">
        <f>IF(B9=0,"",IF((VLOOKUP(A9,'All Meals'!$A$12:$S$62,6))="",0,(VLOOKUP(A9,'All Meals'!$A$12:$S$62,6))))</f>
        <v/>
      </c>
      <c r="M9" s="195" t="str">
        <f t="shared" si="3"/>
        <v/>
      </c>
      <c r="N9" s="194" t="str">
        <f>IF(B9=0,"",IF((VLOOKUP(A9,'All Meals'!$A$12:$S$62,19))="",0,(VLOOKUP(A9,'All Meals'!$A$12:$S$62,19))))</f>
        <v/>
      </c>
      <c r="O9" s="195" t="str">
        <f t="shared" si="1"/>
        <v/>
      </c>
      <c r="P9" s="363" t="s">
        <v>40</v>
      </c>
      <c r="Q9" s="364"/>
      <c r="R9" s="364"/>
      <c r="S9" s="364"/>
      <c r="T9" s="7"/>
      <c r="U9" s="7" t="b">
        <v>0</v>
      </c>
      <c r="V9" s="5"/>
      <c r="W9" s="347"/>
    </row>
    <row r="10" spans="1:23" ht="33.75" customHeight="1" thickBot="1" x14ac:dyDescent="0.3">
      <c r="A10" s="102">
        <v>1</v>
      </c>
      <c r="B10" s="102">
        <f t="shared" si="0"/>
        <v>0</v>
      </c>
      <c r="C10" s="23">
        <v>4</v>
      </c>
      <c r="D10" s="20"/>
      <c r="E10" s="194" t="str">
        <f>IF(B10=0,"",IF((VLOOKUP(A10,'All Meals'!$A$12:$S$62,9))="",0,(VLOOKUP(A10,'All Meals'!$A$12:$S$62,9))))</f>
        <v/>
      </c>
      <c r="F10" s="194" t="str">
        <f>IF(B10=0,"",IF((VLOOKUP(A10,'All Meals'!$A$12:$S$62,12))="",0,(VLOOKUP(A10,'All Meals'!$A$12:$S$62,12))))</f>
        <v/>
      </c>
      <c r="G10" s="194" t="str">
        <f>IF(B10=0,"",IF((VLOOKUP(A10,'All Meals'!$A$12:$S$62,15))="",0,(VLOOKUP(A10,'All Meals'!$A$12:$S$62,15))))</f>
        <v/>
      </c>
      <c r="H10" s="194" t="str">
        <f>IF(B10=0,"",IF((VLOOKUP(A10,'All Meals'!$A$12:$S$62,18))="",0,(VLOOKUP(A10,'All Meals'!$A$12:$S$62,18))))</f>
        <v/>
      </c>
      <c r="I10" s="195" t="str">
        <f t="shared" si="2"/>
        <v/>
      </c>
      <c r="J10" s="194" t="str">
        <f>IF(B10=0,"",IF((VLOOKUP(A10,'All Meals'!$A$12:$S$62,4))="",0,(VLOOKUP(A10,'All Meals'!$A$12:$S$62,4))))</f>
        <v/>
      </c>
      <c r="K10" s="194" t="str">
        <f>IF(B10=0,"",IF((VLOOKUP(A10,'All Meals'!$A$12:$S$62,5))="",0,(VLOOKUP(A10,'All Meals'!$A$12:$S$62,5))))</f>
        <v/>
      </c>
      <c r="L10" s="194" t="str">
        <f>IF(B10=0,"",IF((VLOOKUP(A10,'All Meals'!$A$12:$S$62,6))="",0,(VLOOKUP(A10,'All Meals'!$A$12:$S$62,6))))</f>
        <v/>
      </c>
      <c r="M10" s="195" t="str">
        <f t="shared" si="3"/>
        <v/>
      </c>
      <c r="N10" s="194" t="str">
        <f>IF(B10=0,"",IF((VLOOKUP(A10,'All Meals'!$A$12:$S$62,19))="",0,(VLOOKUP(A10,'All Meals'!$A$12:$S$62,19))))</f>
        <v/>
      </c>
      <c r="O10" s="195" t="str">
        <f t="shared" si="1"/>
        <v/>
      </c>
    </row>
    <row r="11" spans="1:23" ht="33.75" customHeight="1" x14ac:dyDescent="0.25">
      <c r="A11" s="102">
        <v>1</v>
      </c>
      <c r="B11" s="102">
        <f t="shared" si="0"/>
        <v>0</v>
      </c>
      <c r="C11" s="23">
        <v>5</v>
      </c>
      <c r="D11" s="20"/>
      <c r="E11" s="194" t="str">
        <f>IF(B11=0,"",IF((VLOOKUP(A11,'All Meals'!$A$12:$S$62,9))="",0,(VLOOKUP(A11,'All Meals'!$A$12:$S$62,9))))</f>
        <v/>
      </c>
      <c r="F11" s="194" t="str">
        <f>IF(B11=0,"",IF((VLOOKUP(A11,'All Meals'!$A$12:$S$62,12))="",0,(VLOOKUP(A11,'All Meals'!$A$12:$S$62,12))))</f>
        <v/>
      </c>
      <c r="G11" s="194" t="str">
        <f>IF(B11=0,"",IF((VLOOKUP(A11,'All Meals'!$A$12:$S$62,15))="",0,(VLOOKUP(A11,'All Meals'!$A$12:$S$62,15))))</f>
        <v/>
      </c>
      <c r="H11" s="194" t="str">
        <f>IF(B11=0,"",IF((VLOOKUP(A11,'All Meals'!$A$12:$S$62,18))="",0,(VLOOKUP(A11,'All Meals'!$A$12:$S$62,18))))</f>
        <v/>
      </c>
      <c r="I11" s="195" t="str">
        <f t="shared" si="2"/>
        <v/>
      </c>
      <c r="J11" s="194" t="str">
        <f>IF(B11=0,"",IF((VLOOKUP(A11,'All Meals'!$A$12:$S$62,4))="",0,(VLOOKUP(A11,'All Meals'!$A$12:$S$62,4))))</f>
        <v/>
      </c>
      <c r="K11" s="194"/>
      <c r="L11" s="194" t="str">
        <f>IF(B11=0,"",IF((VLOOKUP(A11,'All Meals'!$A$12:$S$62,6))="",0,(VLOOKUP(A11,'All Meals'!$A$12:$S$62,6))))</f>
        <v/>
      </c>
      <c r="M11" s="195" t="str">
        <f t="shared" si="3"/>
        <v/>
      </c>
      <c r="N11" s="194" t="str">
        <f>IF(B11=0,"",IF((VLOOKUP(A11,'All Meals'!$A$12:$S$62,19))="",0,(VLOOKUP(A11,'All Meals'!$A$12:$S$62,19))))</f>
        <v/>
      </c>
      <c r="O11" s="195" t="str">
        <f t="shared" si="1"/>
        <v/>
      </c>
      <c r="Q11" s="392" t="s">
        <v>24</v>
      </c>
      <c r="R11" s="393"/>
      <c r="S11" s="393"/>
      <c r="T11" s="393"/>
      <c r="U11" s="393"/>
      <c r="V11" s="393"/>
      <c r="W11" s="394"/>
    </row>
    <row r="12" spans="1:23" ht="33.75" customHeight="1" thickBot="1" x14ac:dyDescent="0.3">
      <c r="A12" s="102">
        <v>1</v>
      </c>
      <c r="B12" s="102">
        <f t="shared" si="0"/>
        <v>0</v>
      </c>
      <c r="C12" s="23">
        <v>6</v>
      </c>
      <c r="D12" s="20"/>
      <c r="E12" s="194" t="str">
        <f>IF(B12=0,"",IF((VLOOKUP(A12,'All Meals'!$A$12:$S$62,9))="",0,(VLOOKUP(A12,'All Meals'!$A$12:$S$62,9))))</f>
        <v/>
      </c>
      <c r="F12" s="194" t="str">
        <f>IF(B12=0,"",IF((VLOOKUP(A12,'All Meals'!$A$12:$S$62,12))="",0,(VLOOKUP(A12,'All Meals'!$A$12:$S$62,12))))</f>
        <v/>
      </c>
      <c r="G12" s="194" t="str">
        <f>IF(B12=0,"",IF((VLOOKUP(A12,'All Meals'!$A$12:$S$62,15))="",0,(VLOOKUP(A12,'All Meals'!$A$12:$S$62,15))))</f>
        <v/>
      </c>
      <c r="H12" s="194" t="str">
        <f>IF(B12=0,"",IF((VLOOKUP(A12,'All Meals'!$A$12:$S$62,18))="",0,(VLOOKUP(A12,'All Meals'!$A$12:$S$62,18))))</f>
        <v/>
      </c>
      <c r="I12" s="195" t="str">
        <f t="shared" si="2"/>
        <v/>
      </c>
      <c r="J12" s="194" t="str">
        <f>IF(B12=0,"",IF((VLOOKUP(A12,'All Meals'!$A$12:$S$62,4))="",0,(VLOOKUP(A12,'All Meals'!$A$12:$S$62,4))))</f>
        <v/>
      </c>
      <c r="K12" s="194" t="str">
        <f>IF(B12=0,"",IF((VLOOKUP(A12,'All Meals'!$A$12:$S$62,5))="",0,(VLOOKUP(A12,'All Meals'!$A$12:$S$62,5))))</f>
        <v/>
      </c>
      <c r="L12" s="194" t="str">
        <f>IF(B12=0,"",IF((VLOOKUP(A12,'All Meals'!$A$12:$S$62,6))="",0,(VLOOKUP(A12,'All Meals'!$A$12:$S$62,6))))</f>
        <v/>
      </c>
      <c r="M12" s="195" t="str">
        <f t="shared" si="3"/>
        <v/>
      </c>
      <c r="N12" s="194" t="str">
        <f>IF(B12=0,"",IF((VLOOKUP(A12,'All Meals'!$A$12:$S$62,19))="",0,(VLOOKUP(A12,'All Meals'!$A$12:$S$62,19))))</f>
        <v/>
      </c>
      <c r="O12" s="195" t="str">
        <f t="shared" si="1"/>
        <v/>
      </c>
      <c r="Q12" s="395"/>
      <c r="R12" s="396"/>
      <c r="S12" s="396"/>
      <c r="T12" s="396"/>
      <c r="U12" s="396"/>
      <c r="V12" s="396"/>
      <c r="W12" s="397"/>
    </row>
    <row r="13" spans="1:23" ht="33.75" customHeight="1" x14ac:dyDescent="0.25">
      <c r="A13" s="102">
        <v>1</v>
      </c>
      <c r="B13" s="102">
        <f t="shared" si="0"/>
        <v>0</v>
      </c>
      <c r="C13" s="23">
        <v>7</v>
      </c>
      <c r="D13" s="20"/>
      <c r="E13" s="194" t="str">
        <f>IF(B13=0,"",IF((VLOOKUP(A13,'All Meals'!$A$12:$S$62,9))="",0,(VLOOKUP(A13,'All Meals'!$A$12:$S$62,9))))</f>
        <v/>
      </c>
      <c r="F13" s="194" t="str">
        <f>IF(B13=0,"",IF((VLOOKUP(A13,'All Meals'!$A$12:$S$62,12))="",0,(VLOOKUP(A13,'All Meals'!$A$12:$S$62,12))))</f>
        <v/>
      </c>
      <c r="G13" s="194" t="str">
        <f>IF(B13=0,"",IF((VLOOKUP(A13,'All Meals'!$A$12:$S$62,15))="",0,(VLOOKUP(A13,'All Meals'!$A$12:$S$62,15))))</f>
        <v/>
      </c>
      <c r="H13" s="194" t="str">
        <f>IF(B13=0,"",IF((VLOOKUP(A13,'All Meals'!$A$12:$S$62,18))="",0,(VLOOKUP(A13,'All Meals'!$A$12:$S$62,18))))</f>
        <v/>
      </c>
      <c r="I13" s="195" t="str">
        <f t="shared" si="2"/>
        <v/>
      </c>
      <c r="J13" s="194" t="str">
        <f>IF(B13=0,"",IF((VLOOKUP(A13,'All Meals'!$A$12:$S$62,4))="",0,(VLOOKUP(A13,'All Meals'!$A$12:$S$62,4))))</f>
        <v/>
      </c>
      <c r="K13" s="194" t="str">
        <f>IF(B13=0,"",IF((VLOOKUP(A13,'All Meals'!$A$12:$S$62,5))="",0,(VLOOKUP(A13,'All Meals'!$A$12:$S$62,5))))</f>
        <v/>
      </c>
      <c r="L13" s="194" t="str">
        <f>IF(B13=0,"",IF((VLOOKUP(A13,'All Meals'!$A$12:$S$62,6))="",0,(VLOOKUP(A13,'All Meals'!$A$12:$S$62,6))))</f>
        <v/>
      </c>
      <c r="M13" s="195" t="str">
        <f t="shared" si="3"/>
        <v/>
      </c>
      <c r="N13" s="194" t="str">
        <f>IF(B13=0,"",IF((VLOOKUP(A13,'All Meals'!$A$12:$S$62,19))="",0,(VLOOKUP(A13,'All Meals'!$A$12:$S$62,19))))</f>
        <v/>
      </c>
      <c r="O13" s="195" t="str">
        <f t="shared" si="1"/>
        <v/>
      </c>
      <c r="Q13" s="425" t="s">
        <v>29</v>
      </c>
      <c r="R13" s="426"/>
      <c r="S13" s="426"/>
      <c r="T13" s="103">
        <v>1</v>
      </c>
      <c r="U13" s="103">
        <f>INDEX(Cups,T13)</f>
        <v>0</v>
      </c>
      <c r="V13" s="421"/>
      <c r="W13" s="422"/>
    </row>
    <row r="14" spans="1:23" ht="33.75" customHeight="1" x14ac:dyDescent="0.25">
      <c r="A14" s="102">
        <v>1</v>
      </c>
      <c r="B14" s="102">
        <f t="shared" si="0"/>
        <v>0</v>
      </c>
      <c r="C14" s="23">
        <v>8</v>
      </c>
      <c r="D14" s="20"/>
      <c r="E14" s="194" t="str">
        <f>IF(B14=0,"",IF((VLOOKUP(A14,'All Meals'!$A$12:$S$62,9))="",0,(VLOOKUP(A14,'All Meals'!$A$12:$S$62,9))))</f>
        <v/>
      </c>
      <c r="F14" s="194" t="str">
        <f>IF(B14=0,"",IF((VLOOKUP(A14,'All Meals'!$A$12:$S$62,12))="",0,(VLOOKUP(A14,'All Meals'!$A$12:$S$62,12))))</f>
        <v/>
      </c>
      <c r="G14" s="194" t="str">
        <f>IF(B14=0,"",IF((VLOOKUP(A14,'All Meals'!$A$12:$S$62,15))="",0,(VLOOKUP(A14,'All Meals'!$A$12:$S$62,15))))</f>
        <v/>
      </c>
      <c r="H14" s="194" t="str">
        <f>IF(B14=0,"",IF((VLOOKUP(A14,'All Meals'!$A$12:$S$62,18))="",0,(VLOOKUP(A14,'All Meals'!$A$12:$S$62,18))))</f>
        <v/>
      </c>
      <c r="I14" s="195" t="str">
        <f t="shared" si="2"/>
        <v/>
      </c>
      <c r="J14" s="194" t="str">
        <f>IF(B14=0,"",IF((VLOOKUP(A14,'All Meals'!$A$12:$S$62,4))="",0,(VLOOKUP(A14,'All Meals'!$A$12:$S$62,4))))</f>
        <v/>
      </c>
      <c r="K14" s="194" t="str">
        <f>IF(B14=0,"",IF((VLOOKUP(A14,'All Meals'!$A$12:$S$62,5))="",0,(VLOOKUP(A14,'All Meals'!$A$12:$S$62,5))))</f>
        <v/>
      </c>
      <c r="L14" s="194" t="str">
        <f>IF(B14=0,"",IF((VLOOKUP(A14,'All Meals'!$A$12:$S$62,6))="",0,(VLOOKUP(A14,'All Meals'!$A$12:$S$62,6))))</f>
        <v/>
      </c>
      <c r="M14" s="195" t="str">
        <f t="shared" si="3"/>
        <v/>
      </c>
      <c r="N14" s="194" t="str">
        <f>IF(B14=0,"",IF((VLOOKUP(A14,'All Meals'!$A$12:$S$62,19))="",0,(VLOOKUP(A14,'All Meals'!$A$12:$S$62,19))))</f>
        <v/>
      </c>
      <c r="O14" s="195" t="str">
        <f t="shared" si="1"/>
        <v/>
      </c>
      <c r="Q14" s="425"/>
      <c r="R14" s="426"/>
      <c r="S14" s="426"/>
      <c r="T14" s="103">
        <v>1</v>
      </c>
      <c r="U14" s="103">
        <f>INDEX(Cups,T14)</f>
        <v>0</v>
      </c>
      <c r="V14" s="417"/>
      <c r="W14" s="418"/>
    </row>
    <row r="15" spans="1:23" ht="33.75" customHeight="1" x14ac:dyDescent="0.25">
      <c r="A15" s="102">
        <v>1</v>
      </c>
      <c r="B15" s="102">
        <f t="shared" si="0"/>
        <v>0</v>
      </c>
      <c r="C15" s="23">
        <v>9</v>
      </c>
      <c r="D15" s="20"/>
      <c r="E15" s="194" t="str">
        <f>IF(B15=0,"",IF((VLOOKUP(A15,'All Meals'!$A$12:$S$62,9))="",0,(VLOOKUP(A15,'All Meals'!$A$12:$S$62,9))))</f>
        <v/>
      </c>
      <c r="F15" s="194" t="str">
        <f>IF(B15=0,"",IF((VLOOKUP(A15,'All Meals'!$A$12:$S$62,12))="",0,(VLOOKUP(A15,'All Meals'!$A$12:$S$62,12))))</f>
        <v/>
      </c>
      <c r="G15" s="194" t="str">
        <f>IF(B15=0,"",IF((VLOOKUP(A15,'All Meals'!$A$12:$S$62,15))="",0,(VLOOKUP(A15,'All Meals'!$A$12:$S$62,15))))</f>
        <v/>
      </c>
      <c r="H15" s="194" t="str">
        <f>IF(B15=0,"",IF((VLOOKUP(A15,'All Meals'!$A$12:$S$62,18))="",0,(VLOOKUP(A15,'All Meals'!$A$12:$S$62,18))))</f>
        <v/>
      </c>
      <c r="I15" s="195" t="str">
        <f t="shared" si="2"/>
        <v/>
      </c>
      <c r="J15" s="194" t="str">
        <f>IF(B15=0,"",IF((VLOOKUP(A15,'All Meals'!$A$12:$S$62,4))="",0,(VLOOKUP(A15,'All Meals'!$A$12:$S$62,4))))</f>
        <v/>
      </c>
      <c r="K15" s="194" t="str">
        <f>IF(B15=0,"",IF((VLOOKUP(A15,'All Meals'!$A$12:$S$62,5))="",0,(VLOOKUP(A15,'All Meals'!$A$12:$S$62,5))))</f>
        <v/>
      </c>
      <c r="L15" s="194" t="str">
        <f>IF(B15=0,"",IF((VLOOKUP(A15,'All Meals'!$A$12:$S$62,6))="",0,(VLOOKUP(A15,'All Meals'!$A$12:$S$62,6))))</f>
        <v/>
      </c>
      <c r="M15" s="195" t="str">
        <f t="shared" si="3"/>
        <v/>
      </c>
      <c r="N15" s="194" t="str">
        <f>IF(B15=0,"",IF((VLOOKUP(A15,'All Meals'!$A$12:$S$62,19))="",0,(VLOOKUP(A15,'All Meals'!$A$12:$S$62,19))))</f>
        <v/>
      </c>
      <c r="O15" s="195" t="str">
        <f t="shared" si="1"/>
        <v/>
      </c>
      <c r="Q15" s="425"/>
      <c r="R15" s="426"/>
      <c r="S15" s="426"/>
      <c r="T15" s="103">
        <v>1</v>
      </c>
      <c r="U15" s="103">
        <f>INDEX(Cups,T15)</f>
        <v>0</v>
      </c>
      <c r="V15" s="417"/>
      <c r="W15" s="418"/>
    </row>
    <row r="16" spans="1:23" ht="38.25" customHeight="1" x14ac:dyDescent="0.25">
      <c r="A16" s="102">
        <v>1</v>
      </c>
      <c r="B16" s="102">
        <f t="shared" si="0"/>
        <v>0</v>
      </c>
      <c r="C16" s="23">
        <v>10</v>
      </c>
      <c r="D16" s="20"/>
      <c r="E16" s="194" t="str">
        <f>IF(B16=0,"",IF((VLOOKUP(A16,'All Meals'!$A$12:$S$62,9))="",0,(VLOOKUP(A16,'All Meals'!$A$12:$S$62,9))))</f>
        <v/>
      </c>
      <c r="F16" s="194" t="str">
        <f>IF(B16=0,"",IF((VLOOKUP(A16,'All Meals'!$A$12:$S$62,12))="",0,(VLOOKUP(A16,'All Meals'!$A$12:$S$62,12))))</f>
        <v/>
      </c>
      <c r="G16" s="194" t="str">
        <f>IF(B16=0,"",IF((VLOOKUP(A16,'All Meals'!$A$12:$S$62,15))="",0,(VLOOKUP(A16,'All Meals'!$A$12:$S$62,15))))</f>
        <v/>
      </c>
      <c r="H16" s="194" t="str">
        <f>IF(B16=0,"",IF((VLOOKUP(A16,'All Meals'!$A$12:$S$62,18))="",0,(VLOOKUP(A16,'All Meals'!$A$12:$S$62,18))))</f>
        <v/>
      </c>
      <c r="I16" s="195" t="str">
        <f t="shared" si="2"/>
        <v/>
      </c>
      <c r="J16" s="194" t="str">
        <f>IF(B16=0,"",IF((VLOOKUP(A16,'All Meals'!$A$12:$S$62,4))="",0,(VLOOKUP(A16,'All Meals'!$A$12:$S$62,4))))</f>
        <v/>
      </c>
      <c r="K16" s="194" t="str">
        <f>IF(B16=0,"",IF((VLOOKUP(A16,'All Meals'!$A$12:$S$62,5))="",0,(VLOOKUP(A16,'All Meals'!$A$12:$S$62,5))))</f>
        <v/>
      </c>
      <c r="L16" s="194" t="str">
        <f>IF(B16=0,"",IF((VLOOKUP(A16,'All Meals'!$A$12:$S$62,6))="",0,(VLOOKUP(A16,'All Meals'!$A$12:$S$62,6))))</f>
        <v/>
      </c>
      <c r="M16" s="195" t="str">
        <f t="shared" si="3"/>
        <v/>
      </c>
      <c r="N16" s="194" t="str">
        <f>IF(B16=0,"",IF((VLOOKUP(A16,'All Meals'!$A$12:$S$62,19))="",0,(VLOOKUP(A16,'All Meals'!$A$12:$S$62,19))))</f>
        <v/>
      </c>
      <c r="O16" s="195" t="str">
        <f t="shared" si="1"/>
        <v/>
      </c>
      <c r="Q16" s="425"/>
      <c r="R16" s="426"/>
      <c r="S16" s="426"/>
      <c r="T16" s="103">
        <v>1</v>
      </c>
      <c r="U16" s="103">
        <f>INDEX(Cups,T16)</f>
        <v>0</v>
      </c>
      <c r="V16" s="417"/>
      <c r="W16" s="418"/>
    </row>
    <row r="17" spans="1:23" ht="33.75" customHeight="1" x14ac:dyDescent="0.25">
      <c r="A17" s="102">
        <v>1</v>
      </c>
      <c r="B17" s="102">
        <f t="shared" si="0"/>
        <v>0</v>
      </c>
      <c r="C17" s="23">
        <v>11</v>
      </c>
      <c r="D17" s="20"/>
      <c r="E17" s="194" t="str">
        <f>IF(B17=0,"",IF((VLOOKUP(A17,'All Meals'!$A$12:$S$62,9))="",0,(VLOOKUP(A17,'All Meals'!$A$12:$S$62,9))))</f>
        <v/>
      </c>
      <c r="F17" s="194" t="str">
        <f>IF(B17=0,"",IF((VLOOKUP(A17,'All Meals'!$A$12:$S$62,12))="",0,(VLOOKUP(A17,'All Meals'!$A$12:$S$62,12))))</f>
        <v/>
      </c>
      <c r="G17" s="194" t="str">
        <f>IF(B17=0,"",IF((VLOOKUP(A17,'All Meals'!$A$12:$S$62,15))="",0,(VLOOKUP(A17,'All Meals'!$A$12:$S$62,15))))</f>
        <v/>
      </c>
      <c r="H17" s="194" t="str">
        <f>IF(B17=0,"",IF((VLOOKUP(A17,'All Meals'!$A$12:$S$62,18))="",0,(VLOOKUP(A17,'All Meals'!$A$12:$S$62,18))))</f>
        <v/>
      </c>
      <c r="I17" s="195" t="str">
        <f t="shared" si="2"/>
        <v/>
      </c>
      <c r="J17" s="194" t="str">
        <f>IF(B17=0,"",IF((VLOOKUP(A17,'All Meals'!$A$12:$S$62,4))="",0,(VLOOKUP(A17,'All Meals'!$A$12:$S$62,4))))</f>
        <v/>
      </c>
      <c r="K17" s="194" t="str">
        <f>IF(B17=0,"",IF((VLOOKUP(A17,'All Meals'!$A$12:$S$62,5))="",0,(VLOOKUP(A17,'All Meals'!$A$12:$S$62,5))))</f>
        <v/>
      </c>
      <c r="L17" s="194" t="str">
        <f>IF(B17=0,"",IF((VLOOKUP(A17,'All Meals'!$A$12:$S$62,6))="",0,(VLOOKUP(A17,'All Meals'!$A$12:$S$62,6))))</f>
        <v/>
      </c>
      <c r="M17" s="195" t="str">
        <f t="shared" si="3"/>
        <v/>
      </c>
      <c r="N17" s="194" t="str">
        <f>IF(B17=0,"",IF((VLOOKUP(A17,'All Meals'!$A$12:$S$62,19))="",0,(VLOOKUP(A17,'All Meals'!$A$12:$S$62,19))))</f>
        <v/>
      </c>
      <c r="O17" s="195" t="str">
        <f t="shared" si="1"/>
        <v/>
      </c>
      <c r="Q17" s="425"/>
      <c r="R17" s="426"/>
      <c r="S17" s="426"/>
      <c r="T17" s="103">
        <v>1</v>
      </c>
      <c r="U17" s="103">
        <f>INDEX(Cups,T17)</f>
        <v>0</v>
      </c>
      <c r="V17" s="423"/>
      <c r="W17" s="424"/>
    </row>
    <row r="18" spans="1:23" ht="33.75" customHeight="1" thickBot="1" x14ac:dyDescent="0.3">
      <c r="A18" s="102">
        <v>1</v>
      </c>
      <c r="B18" s="102">
        <f t="shared" si="0"/>
        <v>0</v>
      </c>
      <c r="C18" s="23">
        <v>12</v>
      </c>
      <c r="D18" s="20"/>
      <c r="E18" s="194" t="str">
        <f>IF(B18=0,"",IF((VLOOKUP(A18,'All Meals'!$A$12:$S$62,9))="",0,(VLOOKUP(A18,'All Meals'!$A$12:$S$62,9))))</f>
        <v/>
      </c>
      <c r="F18" s="194" t="str">
        <f>IF(B18=0,"",IF((VLOOKUP(A18,'All Meals'!$A$12:$S$62,12))="",0,(VLOOKUP(A18,'All Meals'!$A$12:$S$62,12))))</f>
        <v/>
      </c>
      <c r="G18" s="194" t="str">
        <f>IF(B18=0,"",IF((VLOOKUP(A18,'All Meals'!$A$12:$S$62,15))="",0,(VLOOKUP(A18,'All Meals'!$A$12:$S$62,15))))</f>
        <v/>
      </c>
      <c r="H18" s="194" t="str">
        <f>IF(B18=0,"",IF((VLOOKUP(A18,'All Meals'!$A$12:$S$62,18))="",0,(VLOOKUP(A18,'All Meals'!$A$12:$S$62,18))))</f>
        <v/>
      </c>
      <c r="I18" s="195" t="str">
        <f t="shared" si="2"/>
        <v/>
      </c>
      <c r="J18" s="194" t="str">
        <f>IF(B18=0,"",IF((VLOOKUP(A18,'All Meals'!$A$12:$S$62,4))="",0,(VLOOKUP(A18,'All Meals'!$A$12:$S$62,4))))</f>
        <v/>
      </c>
      <c r="K18" s="194" t="str">
        <f>IF(B18=0,"",IF((VLOOKUP(A18,'All Meals'!$A$12:$S$62,5))="",0,(VLOOKUP(A18,'All Meals'!$A$12:$S$62,5))))</f>
        <v/>
      </c>
      <c r="L18" s="194" t="str">
        <f>IF(B18=0,"",IF((VLOOKUP(A18,'All Meals'!$A$12:$S$62,6))="",0,(VLOOKUP(A18,'All Meals'!$A$12:$S$62,6))))</f>
        <v/>
      </c>
      <c r="M18" s="195" t="str">
        <f t="shared" si="3"/>
        <v/>
      </c>
      <c r="N18" s="194" t="str">
        <f>IF(B18=0,"",IF((VLOOKUP(A18,'All Meals'!$A$12:$S$62,19))="",0,(VLOOKUP(A18,'All Meals'!$A$12:$S$62,19))))</f>
        <v/>
      </c>
      <c r="O18" s="195" t="str">
        <f t="shared" si="1"/>
        <v/>
      </c>
      <c r="Q18" s="427"/>
      <c r="R18" s="428"/>
      <c r="S18" s="428"/>
      <c r="T18" s="17"/>
      <c r="U18" s="17"/>
      <c r="V18" s="419">
        <f>SUM(U13:U17)</f>
        <v>0</v>
      </c>
      <c r="W18" s="420"/>
    </row>
    <row r="19" spans="1:23" ht="33.75" customHeight="1" thickBot="1" x14ac:dyDescent="0.3">
      <c r="A19" s="102">
        <v>1</v>
      </c>
      <c r="B19" s="102">
        <f t="shared" si="0"/>
        <v>0</v>
      </c>
      <c r="C19" s="23">
        <v>13</v>
      </c>
      <c r="D19" s="20"/>
      <c r="E19" s="194" t="str">
        <f>IF(B19=0,"",IF((VLOOKUP(A19,'All Meals'!$A$12:$S$62,9))="",0,(VLOOKUP(A19,'All Meals'!$A$12:$S$62,9))))</f>
        <v/>
      </c>
      <c r="F19" s="194" t="str">
        <f>IF(B19=0,"",IF((VLOOKUP(A19,'All Meals'!$A$12:$S$62,12))="",0,(VLOOKUP(A19,'All Meals'!$A$12:$S$62,12))))</f>
        <v/>
      </c>
      <c r="G19" s="194" t="str">
        <f>IF(B19=0,"",IF((VLOOKUP(A19,'All Meals'!$A$12:$S$62,15))="",0,(VLOOKUP(A19,'All Meals'!$A$12:$S$62,15))))</f>
        <v/>
      </c>
      <c r="H19" s="194" t="str">
        <f>IF(B19=0,"",IF((VLOOKUP(A19,'All Meals'!$A$12:$S$62,18))="",0,(VLOOKUP(A19,'All Meals'!$A$12:$S$62,18))))</f>
        <v/>
      </c>
      <c r="I19" s="195" t="str">
        <f t="shared" si="2"/>
        <v/>
      </c>
      <c r="J19" s="194" t="str">
        <f>IF(B19=0,"",IF((VLOOKUP(A19,'All Meals'!$A$12:$S$62,4))="",0,(VLOOKUP(A19,'All Meals'!$A$12:$S$62,4))))</f>
        <v/>
      </c>
      <c r="K19" s="194" t="str">
        <f>IF(B19=0,"",IF((VLOOKUP(A19,'All Meals'!$A$12:$S$62,5))="",0,(VLOOKUP(A19,'All Meals'!$A$12:$S$62,5))))</f>
        <v/>
      </c>
      <c r="L19" s="194" t="str">
        <f>IF(B19=0,"",IF((VLOOKUP(A19,'All Meals'!$A$12:$S$62,6))="",0,(VLOOKUP(A19,'All Meals'!$A$12:$S$62,6))))</f>
        <v/>
      </c>
      <c r="M19" s="195" t="str">
        <f t="shared" si="3"/>
        <v/>
      </c>
      <c r="N19" s="194" t="str">
        <f>IF(B19=0,"",IF((VLOOKUP(A19,'All Meals'!$A$12:$S$62,19))="",0,(VLOOKUP(A19,'All Meals'!$A$12:$S$62,19))))</f>
        <v/>
      </c>
      <c r="O19" s="195" t="str">
        <f t="shared" si="1"/>
        <v/>
      </c>
      <c r="Q19" s="398" t="s">
        <v>26</v>
      </c>
      <c r="R19" s="399"/>
      <c r="S19" s="399"/>
      <c r="T19" s="399"/>
      <c r="U19" s="399"/>
      <c r="V19" s="399"/>
      <c r="W19" s="400"/>
    </row>
    <row r="20" spans="1:23" ht="33.75" customHeight="1" x14ac:dyDescent="0.25">
      <c r="A20" s="102">
        <v>1</v>
      </c>
      <c r="B20" s="102">
        <f t="shared" si="0"/>
        <v>0</v>
      </c>
      <c r="C20" s="23">
        <v>14</v>
      </c>
      <c r="D20" s="20"/>
      <c r="E20" s="194" t="str">
        <f>IF(B20=0,"",IF((VLOOKUP(A20,'All Meals'!$A$12:$S$62,9))="",0,(VLOOKUP(A20,'All Meals'!$A$12:$S$62,9))))</f>
        <v/>
      </c>
      <c r="F20" s="194" t="str">
        <f>IF(B20=0,"",IF((VLOOKUP(A20,'All Meals'!$A$12:$S$62,12))="",0,(VLOOKUP(A20,'All Meals'!$A$12:$S$62,12))))</f>
        <v/>
      </c>
      <c r="G20" s="194" t="str">
        <f>IF(B20=0,"",IF((VLOOKUP(A20,'All Meals'!$A$12:$S$62,15))="",0,(VLOOKUP(A20,'All Meals'!$A$12:$S$62,15))))</f>
        <v/>
      </c>
      <c r="H20" s="194" t="str">
        <f>IF(B20=0,"",IF((VLOOKUP(A20,'All Meals'!$A$12:$S$62,18))="",0,(VLOOKUP(A20,'All Meals'!$A$12:$S$62,18))))</f>
        <v/>
      </c>
      <c r="I20" s="195" t="str">
        <f t="shared" si="2"/>
        <v/>
      </c>
      <c r="J20" s="194" t="str">
        <f>IF(B20=0,"",IF((VLOOKUP(A20,'All Meals'!$A$12:$S$62,4))="",0,(VLOOKUP(A20,'All Meals'!$A$12:$S$62,4))))</f>
        <v/>
      </c>
      <c r="K20" s="194" t="str">
        <f>IF(B20=0,"",IF((VLOOKUP(A20,'All Meals'!$A$12:$S$62,5))="",0,(VLOOKUP(A20,'All Meals'!$A$12:$S$62,5))))</f>
        <v/>
      </c>
      <c r="L20" s="194" t="str">
        <f>IF(B20=0,"",IF((VLOOKUP(A20,'All Meals'!$A$12:$S$62,6))="",0,(VLOOKUP(A20,'All Meals'!$A$12:$S$62,6))))</f>
        <v/>
      </c>
      <c r="M20" s="195" t="str">
        <f t="shared" si="3"/>
        <v/>
      </c>
      <c r="N20" s="194" t="str">
        <f>IF(B20=0,"",IF((VLOOKUP(A20,'All Meals'!$A$12:$S$62,19))="",0,(VLOOKUP(A20,'All Meals'!$A$12:$S$62,19))))</f>
        <v/>
      </c>
      <c r="O20" s="195" t="str">
        <f t="shared" si="1"/>
        <v/>
      </c>
      <c r="Q20" s="401" t="s">
        <v>27</v>
      </c>
      <c r="R20" s="402"/>
      <c r="S20" s="403"/>
      <c r="T20" s="6"/>
      <c r="U20" s="6"/>
      <c r="V20" s="407"/>
      <c r="W20" s="408"/>
    </row>
    <row r="21" spans="1:23" ht="33.75" customHeight="1" x14ac:dyDescent="0.25">
      <c r="A21" s="102">
        <v>1</v>
      </c>
      <c r="B21" s="102">
        <f t="shared" si="0"/>
        <v>0</v>
      </c>
      <c r="C21" s="23">
        <v>15</v>
      </c>
      <c r="D21" s="20"/>
      <c r="E21" s="194" t="str">
        <f>IF(B21=0,"",IF((VLOOKUP(A21,'All Meals'!$A$12:$S$62,9))="",0,(VLOOKUP(A21,'All Meals'!$A$12:$S$62,9))))</f>
        <v/>
      </c>
      <c r="F21" s="194" t="str">
        <f>IF(B21=0,"",IF((VLOOKUP(A21,'All Meals'!$A$12:$S$62,12))="",0,(VLOOKUP(A21,'All Meals'!$A$12:$S$62,12))))</f>
        <v/>
      </c>
      <c r="G21" s="194" t="str">
        <f>IF(B21=0,"",IF((VLOOKUP(A21,'All Meals'!$A$12:$S$62,15))="",0,(VLOOKUP(A21,'All Meals'!$A$12:$S$62,15))))</f>
        <v/>
      </c>
      <c r="H21" s="194" t="str">
        <f>IF(B21=0,"",IF((VLOOKUP(A21,'All Meals'!$A$12:$S$62,18))="",0,(VLOOKUP(A21,'All Meals'!$A$12:$S$62,18))))</f>
        <v/>
      </c>
      <c r="I21" s="195" t="str">
        <f t="shared" si="2"/>
        <v/>
      </c>
      <c r="J21" s="194" t="str">
        <f>IF(B21=0,"",IF((VLOOKUP(A21,'All Meals'!$A$12:$S$62,4))="",0,(VLOOKUP(A21,'All Meals'!$A$12:$S$62,4))))</f>
        <v/>
      </c>
      <c r="K21" s="194" t="str">
        <f>IF(B21=0,"",IF((VLOOKUP(A21,'All Meals'!$A$12:$S$62,5))="",0,(VLOOKUP(A21,'All Meals'!$A$12:$S$62,5))))</f>
        <v/>
      </c>
      <c r="L21" s="194" t="str">
        <f>IF(B21=0,"",IF((VLOOKUP(A21,'All Meals'!$A$12:$S$62,6))="",0,(VLOOKUP(A21,'All Meals'!$A$12:$S$62,6))))</f>
        <v/>
      </c>
      <c r="M21" s="195" t="str">
        <f t="shared" si="3"/>
        <v/>
      </c>
      <c r="N21" s="194" t="str">
        <f>IF(B21=0,"",IF((VLOOKUP(A21,'All Meals'!$A$12:$S$62,19))="",0,(VLOOKUP(A21,'All Meals'!$A$12:$S$62,19))))</f>
        <v/>
      </c>
      <c r="O21" s="195" t="str">
        <f t="shared" si="1"/>
        <v/>
      </c>
      <c r="Q21" s="404"/>
      <c r="R21" s="405"/>
      <c r="S21" s="406"/>
      <c r="T21" s="6"/>
      <c r="U21" s="6"/>
      <c r="V21" s="409"/>
      <c r="W21" s="410"/>
    </row>
    <row r="22" spans="1:23" ht="33.75" customHeight="1" x14ac:dyDescent="0.25">
      <c r="A22" s="102">
        <v>1</v>
      </c>
      <c r="B22" s="102">
        <f t="shared" si="0"/>
        <v>0</v>
      </c>
      <c r="C22" s="23">
        <v>16</v>
      </c>
      <c r="D22" s="20"/>
      <c r="E22" s="194" t="str">
        <f>IF(B22=0,"",IF((VLOOKUP(A22,'All Meals'!$A$12:$S$62,9))="",0,(VLOOKUP(A22,'All Meals'!$A$12:$S$62,9))))</f>
        <v/>
      </c>
      <c r="F22" s="194" t="str">
        <f>IF(B22=0,"",IF((VLOOKUP(A22,'All Meals'!$A$12:$S$62,12))="",0,(VLOOKUP(A22,'All Meals'!$A$12:$S$62,12))))</f>
        <v/>
      </c>
      <c r="G22" s="194" t="str">
        <f>IF(B22=0,"",IF((VLOOKUP(A22,'All Meals'!$A$12:$S$62,15))="",0,(VLOOKUP(A22,'All Meals'!$A$12:$S$62,15))))</f>
        <v/>
      </c>
      <c r="H22" s="194" t="str">
        <f>IF(B22=0,"",IF((VLOOKUP(A22,'All Meals'!$A$12:$S$62,18))="",0,(VLOOKUP(A22,'All Meals'!$A$12:$S$62,18))))</f>
        <v/>
      </c>
      <c r="I22" s="195" t="str">
        <f t="shared" si="2"/>
        <v/>
      </c>
      <c r="J22" s="194" t="str">
        <f>IF(B22=0,"",IF((VLOOKUP(A22,'All Meals'!$A$12:$S$62,4))="",0,(VLOOKUP(A22,'All Meals'!$A$12:$S$62,4))))</f>
        <v/>
      </c>
      <c r="K22" s="194" t="str">
        <f>IF(B22=0,"",IF((VLOOKUP(A22,'All Meals'!$A$12:$S$62,5))="",0,(VLOOKUP(A22,'All Meals'!$A$12:$S$62,5))))</f>
        <v/>
      </c>
      <c r="L22" s="194" t="str">
        <f>IF(B22=0,"",IF((VLOOKUP(A22,'All Meals'!$A$12:$S$62,6))="",0,(VLOOKUP(A22,'All Meals'!$A$12:$S$62,6))))</f>
        <v/>
      </c>
      <c r="M22" s="195" t="str">
        <f t="shared" si="3"/>
        <v/>
      </c>
      <c r="N22" s="194" t="str">
        <f>IF(B22=0,"",IF((VLOOKUP(A22,'All Meals'!$A$12:$S$62,19))="",0,(VLOOKUP(A22,'All Meals'!$A$12:$S$62,19))))</f>
        <v/>
      </c>
      <c r="O22" s="195" t="str">
        <f t="shared" si="1"/>
        <v/>
      </c>
      <c r="Q22" s="411" t="s">
        <v>28</v>
      </c>
      <c r="R22" s="412"/>
      <c r="S22" s="413"/>
      <c r="T22" s="196"/>
      <c r="U22" s="196"/>
      <c r="V22" s="388">
        <f>FLOOR(V20,0.125)</f>
        <v>0</v>
      </c>
      <c r="W22" s="389"/>
    </row>
    <row r="23" spans="1:23" ht="33.75" customHeight="1" thickBot="1" x14ac:dyDescent="0.3">
      <c r="A23" s="102">
        <v>1</v>
      </c>
      <c r="B23" s="102">
        <f t="shared" si="0"/>
        <v>0</v>
      </c>
      <c r="C23" s="23">
        <v>17</v>
      </c>
      <c r="D23" s="20"/>
      <c r="E23" s="194" t="str">
        <f>IF(B23=0,"",IF((VLOOKUP(A23,'All Meals'!$A$12:$S$62,9))="",0,(VLOOKUP(A23,'All Meals'!$A$12:$S$62,9))))</f>
        <v/>
      </c>
      <c r="F23" s="194" t="str">
        <f>IF(B23=0,"",IF((VLOOKUP(A23,'All Meals'!$A$12:$S$62,12))="",0,(VLOOKUP(A23,'All Meals'!$A$12:$S$62,12))))</f>
        <v/>
      </c>
      <c r="G23" s="194" t="str">
        <f>IF(B23=0,"",IF((VLOOKUP(A23,'All Meals'!$A$12:$S$62,15))="",0,(VLOOKUP(A23,'All Meals'!$A$12:$S$62,15))))</f>
        <v/>
      </c>
      <c r="H23" s="194" t="str">
        <f>IF(B23=0,"",IF((VLOOKUP(A23,'All Meals'!$A$12:$S$62,18))="",0,(VLOOKUP(A23,'All Meals'!$A$12:$S$62,18))))</f>
        <v/>
      </c>
      <c r="I23" s="195" t="str">
        <f t="shared" si="2"/>
        <v/>
      </c>
      <c r="J23" s="194" t="str">
        <f>IF(B23=0,"",IF((VLOOKUP(A23,'All Meals'!$A$12:$S$62,4))="",0,(VLOOKUP(A23,'All Meals'!$A$12:$S$62,4))))</f>
        <v/>
      </c>
      <c r="K23" s="194" t="str">
        <f>IF(B23=0,"",IF((VLOOKUP(A23,'All Meals'!$A$12:$S$62,5))="",0,(VLOOKUP(A23,'All Meals'!$A$12:$S$62,5))))</f>
        <v/>
      </c>
      <c r="L23" s="194" t="str">
        <f>IF(B23=0,"",IF((VLOOKUP(A23,'All Meals'!$A$12:$S$62,6))="",0,(VLOOKUP(A23,'All Meals'!$A$12:$S$62,6))))</f>
        <v/>
      </c>
      <c r="M23" s="195" t="str">
        <f t="shared" si="3"/>
        <v/>
      </c>
      <c r="N23" s="194" t="str">
        <f>IF(B23=0,"",IF((VLOOKUP(A23,'All Meals'!$A$12:$S$62,19))="",0,(VLOOKUP(A23,'All Meals'!$A$12:$S$62,19))))</f>
        <v/>
      </c>
      <c r="O23" s="195" t="str">
        <f t="shared" si="1"/>
        <v/>
      </c>
      <c r="Q23" s="414"/>
      <c r="R23" s="415"/>
      <c r="S23" s="416"/>
      <c r="T23" s="197"/>
      <c r="U23" s="197"/>
      <c r="V23" s="390"/>
      <c r="W23" s="391"/>
    </row>
    <row r="24" spans="1:23" ht="33.75" customHeight="1" x14ac:dyDescent="0.25">
      <c r="A24" s="102">
        <v>1</v>
      </c>
      <c r="B24" s="102">
        <f t="shared" si="0"/>
        <v>0</v>
      </c>
      <c r="C24" s="23">
        <v>18</v>
      </c>
      <c r="D24" s="20"/>
      <c r="E24" s="194" t="str">
        <f>IF(B24=0,"",IF((VLOOKUP(A24,'All Meals'!$A$12:$S$62,9))="",0,(VLOOKUP(A24,'All Meals'!$A$12:$S$62,9))))</f>
        <v/>
      </c>
      <c r="F24" s="194" t="str">
        <f>IF(B24=0,"",IF((VLOOKUP(A24,'All Meals'!$A$12:$S$62,12))="",0,(VLOOKUP(A24,'All Meals'!$A$12:$S$62,12))))</f>
        <v/>
      </c>
      <c r="G24" s="194" t="str">
        <f>IF(B24=0,"",IF((VLOOKUP(A24,'All Meals'!$A$12:$S$62,15))="",0,(VLOOKUP(A24,'All Meals'!$A$12:$S$62,15))))</f>
        <v/>
      </c>
      <c r="H24" s="194" t="str">
        <f>IF(B24=0,"",IF((VLOOKUP(A24,'All Meals'!$A$12:$S$62,18))="",0,(VLOOKUP(A24,'All Meals'!$A$12:$S$62,18))))</f>
        <v/>
      </c>
      <c r="I24" s="195" t="str">
        <f t="shared" si="2"/>
        <v/>
      </c>
      <c r="J24" s="194" t="str">
        <f>IF(B24=0,"",IF((VLOOKUP(A24,'All Meals'!$A$12:$S$62,4))="",0,(VLOOKUP(A24,'All Meals'!$A$12:$S$62,4))))</f>
        <v/>
      </c>
      <c r="K24" s="194" t="str">
        <f>IF(B24=0,"",IF((VLOOKUP(A24,'All Meals'!$A$12:$S$62,5))="",0,(VLOOKUP(A24,'All Meals'!$A$12:$S$62,5))))</f>
        <v/>
      </c>
      <c r="L24" s="194" t="str">
        <f>IF(B24=0,"",IF((VLOOKUP(A24,'All Meals'!$A$12:$S$62,6))="",0,(VLOOKUP(A24,'All Meals'!$A$12:$S$62,6))))</f>
        <v/>
      </c>
      <c r="M24" s="195" t="str">
        <f t="shared" si="3"/>
        <v/>
      </c>
      <c r="N24" s="194" t="str">
        <f>IF(B24=0,"",IF((VLOOKUP(A24,'All Meals'!$A$12:$S$62,19))="",0,(VLOOKUP(A24,'All Meals'!$A$12:$S$62,19))))</f>
        <v/>
      </c>
      <c r="O24" s="195" t="str">
        <f t="shared" si="1"/>
        <v/>
      </c>
    </row>
    <row r="25" spans="1:23" ht="33.75" customHeight="1" x14ac:dyDescent="0.25">
      <c r="A25" s="102">
        <v>1</v>
      </c>
      <c r="B25" s="102">
        <f t="shared" si="0"/>
        <v>0</v>
      </c>
      <c r="C25" s="23">
        <v>19</v>
      </c>
      <c r="D25" s="20"/>
      <c r="E25" s="194" t="str">
        <f>IF(B25=0,"",IF((VLOOKUP(A25,'All Meals'!$A$12:$S$62,9))="",0,(VLOOKUP(A25,'All Meals'!$A$12:$S$62,9))))</f>
        <v/>
      </c>
      <c r="F25" s="194" t="str">
        <f>IF(B25=0,"",IF((VLOOKUP(A25,'All Meals'!$A$12:$S$62,12))="",0,(VLOOKUP(A25,'All Meals'!$A$12:$S$62,12))))</f>
        <v/>
      </c>
      <c r="G25" s="194" t="str">
        <f>IF(B25=0,"",IF((VLOOKUP(A25,'All Meals'!$A$12:$S$62,15))="",0,(VLOOKUP(A25,'All Meals'!$A$12:$S$62,15))))</f>
        <v/>
      </c>
      <c r="H25" s="194" t="str">
        <f>IF(B25=0,"",IF((VLOOKUP(A25,'All Meals'!$A$12:$S$62,18))="",0,(VLOOKUP(A25,'All Meals'!$A$12:$S$62,18))))</f>
        <v/>
      </c>
      <c r="I25" s="195" t="str">
        <f t="shared" si="2"/>
        <v/>
      </c>
      <c r="J25" s="194" t="str">
        <f>IF(B25=0,"",IF((VLOOKUP(A25,'All Meals'!$A$12:$S$62,4))="",0,(VLOOKUP(A25,'All Meals'!$A$12:$S$62,4))))</f>
        <v/>
      </c>
      <c r="K25" s="194" t="str">
        <f>IF(B25=0,"",IF((VLOOKUP(A25,'All Meals'!$A$12:$S$62,5))="",0,(VLOOKUP(A25,'All Meals'!$A$12:$S$62,5))))</f>
        <v/>
      </c>
      <c r="L25" s="194" t="str">
        <f>IF(B25=0,"",IF((VLOOKUP(A25,'All Meals'!$A$12:$S$62,6))="",0,(VLOOKUP(A25,'All Meals'!$A$12:$S$62,6))))</f>
        <v/>
      </c>
      <c r="M25" s="195" t="str">
        <f t="shared" si="3"/>
        <v/>
      </c>
      <c r="N25" s="194" t="str">
        <f>IF(B25=0,"",IF((VLOOKUP(A25,'All Meals'!$A$12:$S$62,19))="",0,(VLOOKUP(A25,'All Meals'!$A$12:$S$62,19))))</f>
        <v/>
      </c>
      <c r="O25" s="195" t="str">
        <f t="shared" si="1"/>
        <v/>
      </c>
    </row>
    <row r="26" spans="1:23" ht="33.75" customHeight="1" thickBot="1" x14ac:dyDescent="0.3">
      <c r="A26" s="102">
        <v>1</v>
      </c>
      <c r="B26" s="102">
        <f t="shared" si="0"/>
        <v>0</v>
      </c>
      <c r="C26" s="23">
        <v>20</v>
      </c>
      <c r="D26" s="22"/>
      <c r="E26" s="194" t="str">
        <f>IF(B26=0,"",IF((VLOOKUP(A26,'All Meals'!$A$12:$S$62,9))="",0,(VLOOKUP(A26,'All Meals'!$A$12:$S$62,9))))</f>
        <v/>
      </c>
      <c r="F26" s="194" t="str">
        <f>IF(B26=0,"",IF((VLOOKUP(A26,'All Meals'!$A$12:$S$62,12))="",0,(VLOOKUP(A26,'All Meals'!$A$12:$S$62,12))))</f>
        <v/>
      </c>
      <c r="G26" s="194" t="str">
        <f>IF(B26=0,"",IF((VLOOKUP(A26,'All Meals'!$A$12:$S$62,15))="",0,(VLOOKUP(A26,'All Meals'!$A$12:$S$62,15))))</f>
        <v/>
      </c>
      <c r="H26" s="194" t="str">
        <f>IF(B26=0,"",IF((VLOOKUP(A26,'All Meals'!$A$12:$S$62,18))="",0,(VLOOKUP(A26,'All Meals'!$A$12:$S$62,18))))</f>
        <v/>
      </c>
      <c r="I26" s="195" t="str">
        <f t="shared" si="2"/>
        <v/>
      </c>
      <c r="J26" s="194" t="str">
        <f>IF(B26=0,"",IF((VLOOKUP(A26,'All Meals'!$A$12:$S$62,4))="",0,(VLOOKUP(A26,'All Meals'!$A$12:$S$62,4))))</f>
        <v/>
      </c>
      <c r="K26" s="194" t="str">
        <f>IF(B26=0,"",IF((VLOOKUP(A26,'All Meals'!$A$12:$S$62,5))="",0,(VLOOKUP(A26,'All Meals'!$A$12:$S$62,5))))</f>
        <v/>
      </c>
      <c r="L26" s="194" t="str">
        <f>IF(B26=0,"",IF((VLOOKUP(A26,'All Meals'!$A$12:$S$62,6))="",0,(VLOOKUP(A26,'All Meals'!$A$12:$S$62,6))))</f>
        <v/>
      </c>
      <c r="M26" s="195" t="str">
        <f t="shared" si="3"/>
        <v/>
      </c>
      <c r="N26" s="194" t="str">
        <f>IF(B26=0,"",IF((VLOOKUP(A26,'All Meals'!$A$12:$S$62,19))="",0,(VLOOKUP(A26,'All Meals'!$A$12:$S$62,19))))</f>
        <v/>
      </c>
      <c r="O26" s="195" t="str">
        <f t="shared" si="1"/>
        <v/>
      </c>
    </row>
    <row r="27" spans="1:23" ht="33.75" customHeight="1" x14ac:dyDescent="0.25">
      <c r="J27" s="198"/>
      <c r="K27" s="198"/>
      <c r="L27" s="198"/>
    </row>
    <row r="28" spans="1:23" ht="33.75" customHeight="1" x14ac:dyDescent="0.25">
      <c r="L28" s="198"/>
    </row>
    <row r="29" spans="1:23" ht="33.75" customHeight="1" x14ac:dyDescent="0.25"/>
    <row r="30" spans="1:23" ht="33.75" customHeight="1" x14ac:dyDescent="0.25"/>
  </sheetData>
  <sheetProtection algorithmName="SHA-512" hashValue="8gJCaYdxldrQZqINE++uVdOYDv9aBXP36gu4DuERhMgSc6Pxy2K7KLASFIb3mgkPR/YAurNkGPpA68fFxjLg1A==" saltValue="NvHO6cnXF4m3ILtDURr6TA==" spinCount="100000" sheet="1" selectLockedCells="1"/>
  <mergeCells count="41">
    <mergeCell ref="K5:K6"/>
    <mergeCell ref="E4:I4"/>
    <mergeCell ref="I5:I6"/>
    <mergeCell ref="Q13:S18"/>
    <mergeCell ref="V14:W14"/>
    <mergeCell ref="V18:W18"/>
    <mergeCell ref="J4:L4"/>
    <mergeCell ref="P8:S8"/>
    <mergeCell ref="J5:J6"/>
    <mergeCell ref="W5:W9"/>
    <mergeCell ref="P5:S5"/>
    <mergeCell ref="L5:L6"/>
    <mergeCell ref="Q11:W12"/>
    <mergeCell ref="V13:W13"/>
    <mergeCell ref="P7:S7"/>
    <mergeCell ref="P9:S9"/>
    <mergeCell ref="R1:T1"/>
    <mergeCell ref="R2:T2"/>
    <mergeCell ref="G5:G6"/>
    <mergeCell ref="F5:F6"/>
    <mergeCell ref="H5:H6"/>
    <mergeCell ref="O5:O6"/>
    <mergeCell ref="C1:O1"/>
    <mergeCell ref="C2:O2"/>
    <mergeCell ref="C5:D6"/>
    <mergeCell ref="N4:O4"/>
    <mergeCell ref="N5:N6"/>
    <mergeCell ref="C3:W3"/>
    <mergeCell ref="M4:M6"/>
    <mergeCell ref="C4:D4"/>
    <mergeCell ref="E5:E6"/>
    <mergeCell ref="P4:W4"/>
    <mergeCell ref="V22:W23"/>
    <mergeCell ref="V15:W15"/>
    <mergeCell ref="V16:W16"/>
    <mergeCell ref="V17:W17"/>
    <mergeCell ref="P6:S6"/>
    <mergeCell ref="Q20:S21"/>
    <mergeCell ref="Q22:S23"/>
    <mergeCell ref="Q19:W19"/>
    <mergeCell ref="V20:W21"/>
  </mergeCells>
  <conditionalFormatting sqref="W5 O7:O26 M7:M26 I7:I26">
    <cfRule type="containsText" dxfId="29" priority="1" stopIfTrue="1" operator="containsText" text="Yes">
      <formula>NOT(ISERROR(SEARCH("Yes",I5)))</formula>
    </cfRule>
    <cfRule type="containsText" dxfId="28" priority="2" stopIfTrue="1" operator="containsText" text="No">
      <formula>NOT(ISERROR(SEARCH("No",I5)))</formula>
    </cfRule>
  </conditionalFormatting>
  <hyperlinks>
    <hyperlink ref="R1:T1" location="'Weekly Report'!A1" display="Go to Weekly Report" xr:uid="{00000000-0004-0000-0500-000000000000}"/>
    <hyperlink ref="R2:T2" location="'Breakfast Worksheet Instruction'!A1" display="Go to Instructions" xr:uid="{00000000-0004-0000-0500-000001000000}"/>
  </hyperlinks>
  <pageMargins left="0.7" right="0.7" top="0.75" bottom="0.75" header="0.3" footer="0.3"/>
  <pageSetup scale="80" orientation="landscape" horizontalDpi="1200" verticalDpi="1200" r:id="rId1"/>
  <headerFooter>
    <oddHeader>&amp;L&amp;G</oddHeader>
    <oddFooter>&amp;L&amp;P</oddFooter>
  </headerFooter>
  <colBreaks count="1" manualBreakCount="1">
    <brk id="16" max="25" man="1"/>
  </col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1265" r:id="rId5" name="Drop Down 1">
              <controlPr defaultSize="0" autoLine="0" autoPict="0">
                <anchor moveWithCells="1">
                  <from>
                    <xdr:col>3</xdr:col>
                    <xdr:colOff>171450</xdr:colOff>
                    <xdr:row>6</xdr:row>
                    <xdr:rowOff>95250</xdr:rowOff>
                  </from>
                  <to>
                    <xdr:col>3</xdr:col>
                    <xdr:colOff>3209925</xdr:colOff>
                    <xdr:row>6</xdr:row>
                    <xdr:rowOff>361950</xdr:rowOff>
                  </to>
                </anchor>
              </controlPr>
            </control>
          </mc:Choice>
        </mc:AlternateContent>
        <mc:AlternateContent xmlns:mc="http://schemas.openxmlformats.org/markup-compatibility/2006">
          <mc:Choice Requires="x14">
            <control shapeId="11266" r:id="rId6" name="Drop Down 2">
              <controlPr defaultSize="0" autoLine="0" autoPict="0">
                <anchor moveWithCells="1">
                  <from>
                    <xdr:col>3</xdr:col>
                    <xdr:colOff>171450</xdr:colOff>
                    <xdr:row>7</xdr:row>
                    <xdr:rowOff>95250</xdr:rowOff>
                  </from>
                  <to>
                    <xdr:col>3</xdr:col>
                    <xdr:colOff>3209925</xdr:colOff>
                    <xdr:row>7</xdr:row>
                    <xdr:rowOff>361950</xdr:rowOff>
                  </to>
                </anchor>
              </controlPr>
            </control>
          </mc:Choice>
        </mc:AlternateContent>
        <mc:AlternateContent xmlns:mc="http://schemas.openxmlformats.org/markup-compatibility/2006">
          <mc:Choice Requires="x14">
            <control shapeId="11267" r:id="rId7" name="Drop Down 3">
              <controlPr defaultSize="0" autoLine="0" autoPict="0">
                <anchor moveWithCells="1">
                  <from>
                    <xdr:col>3</xdr:col>
                    <xdr:colOff>171450</xdr:colOff>
                    <xdr:row>8</xdr:row>
                    <xdr:rowOff>95250</xdr:rowOff>
                  </from>
                  <to>
                    <xdr:col>3</xdr:col>
                    <xdr:colOff>3209925</xdr:colOff>
                    <xdr:row>8</xdr:row>
                    <xdr:rowOff>361950</xdr:rowOff>
                  </to>
                </anchor>
              </controlPr>
            </control>
          </mc:Choice>
        </mc:AlternateContent>
        <mc:AlternateContent xmlns:mc="http://schemas.openxmlformats.org/markup-compatibility/2006">
          <mc:Choice Requires="x14">
            <control shapeId="11268" r:id="rId8" name="Drop Down 4">
              <controlPr defaultSize="0" autoLine="0" autoPict="0">
                <anchor moveWithCells="1">
                  <from>
                    <xdr:col>3</xdr:col>
                    <xdr:colOff>171450</xdr:colOff>
                    <xdr:row>9</xdr:row>
                    <xdr:rowOff>95250</xdr:rowOff>
                  </from>
                  <to>
                    <xdr:col>3</xdr:col>
                    <xdr:colOff>3209925</xdr:colOff>
                    <xdr:row>9</xdr:row>
                    <xdr:rowOff>361950</xdr:rowOff>
                  </to>
                </anchor>
              </controlPr>
            </control>
          </mc:Choice>
        </mc:AlternateContent>
        <mc:AlternateContent xmlns:mc="http://schemas.openxmlformats.org/markup-compatibility/2006">
          <mc:Choice Requires="x14">
            <control shapeId="11269" r:id="rId9" name="Drop Down 5">
              <controlPr defaultSize="0" autoLine="0" autoPict="0">
                <anchor moveWithCells="1">
                  <from>
                    <xdr:col>3</xdr:col>
                    <xdr:colOff>171450</xdr:colOff>
                    <xdr:row>10</xdr:row>
                    <xdr:rowOff>95250</xdr:rowOff>
                  </from>
                  <to>
                    <xdr:col>3</xdr:col>
                    <xdr:colOff>3209925</xdr:colOff>
                    <xdr:row>10</xdr:row>
                    <xdr:rowOff>361950</xdr:rowOff>
                  </to>
                </anchor>
              </controlPr>
            </control>
          </mc:Choice>
        </mc:AlternateContent>
        <mc:AlternateContent xmlns:mc="http://schemas.openxmlformats.org/markup-compatibility/2006">
          <mc:Choice Requires="x14">
            <control shapeId="11270" r:id="rId10" name="Drop Down 6">
              <controlPr defaultSize="0" autoLine="0" autoPict="0">
                <anchor moveWithCells="1">
                  <from>
                    <xdr:col>3</xdr:col>
                    <xdr:colOff>171450</xdr:colOff>
                    <xdr:row>11</xdr:row>
                    <xdr:rowOff>95250</xdr:rowOff>
                  </from>
                  <to>
                    <xdr:col>3</xdr:col>
                    <xdr:colOff>3209925</xdr:colOff>
                    <xdr:row>11</xdr:row>
                    <xdr:rowOff>361950</xdr:rowOff>
                  </to>
                </anchor>
              </controlPr>
            </control>
          </mc:Choice>
        </mc:AlternateContent>
        <mc:AlternateContent xmlns:mc="http://schemas.openxmlformats.org/markup-compatibility/2006">
          <mc:Choice Requires="x14">
            <control shapeId="11271" r:id="rId11" name="Drop Down 7">
              <controlPr defaultSize="0" autoLine="0" autoPict="0">
                <anchor moveWithCells="1">
                  <from>
                    <xdr:col>3</xdr:col>
                    <xdr:colOff>171450</xdr:colOff>
                    <xdr:row>12</xdr:row>
                    <xdr:rowOff>95250</xdr:rowOff>
                  </from>
                  <to>
                    <xdr:col>3</xdr:col>
                    <xdr:colOff>3209925</xdr:colOff>
                    <xdr:row>12</xdr:row>
                    <xdr:rowOff>361950</xdr:rowOff>
                  </to>
                </anchor>
              </controlPr>
            </control>
          </mc:Choice>
        </mc:AlternateContent>
        <mc:AlternateContent xmlns:mc="http://schemas.openxmlformats.org/markup-compatibility/2006">
          <mc:Choice Requires="x14">
            <control shapeId="11272" r:id="rId12" name="Drop Down 8">
              <controlPr defaultSize="0" autoLine="0" autoPict="0">
                <anchor moveWithCells="1">
                  <from>
                    <xdr:col>3</xdr:col>
                    <xdr:colOff>171450</xdr:colOff>
                    <xdr:row>13</xdr:row>
                    <xdr:rowOff>95250</xdr:rowOff>
                  </from>
                  <to>
                    <xdr:col>3</xdr:col>
                    <xdr:colOff>3209925</xdr:colOff>
                    <xdr:row>13</xdr:row>
                    <xdr:rowOff>361950</xdr:rowOff>
                  </to>
                </anchor>
              </controlPr>
            </control>
          </mc:Choice>
        </mc:AlternateContent>
        <mc:AlternateContent xmlns:mc="http://schemas.openxmlformats.org/markup-compatibility/2006">
          <mc:Choice Requires="x14">
            <control shapeId="11273" r:id="rId13" name="Drop Down 9">
              <controlPr defaultSize="0" autoLine="0" autoPict="0">
                <anchor moveWithCells="1">
                  <from>
                    <xdr:col>3</xdr:col>
                    <xdr:colOff>171450</xdr:colOff>
                    <xdr:row>14</xdr:row>
                    <xdr:rowOff>95250</xdr:rowOff>
                  </from>
                  <to>
                    <xdr:col>3</xdr:col>
                    <xdr:colOff>3209925</xdr:colOff>
                    <xdr:row>14</xdr:row>
                    <xdr:rowOff>361950</xdr:rowOff>
                  </to>
                </anchor>
              </controlPr>
            </control>
          </mc:Choice>
        </mc:AlternateContent>
        <mc:AlternateContent xmlns:mc="http://schemas.openxmlformats.org/markup-compatibility/2006">
          <mc:Choice Requires="x14">
            <control shapeId="11274" r:id="rId14" name="Drop Down 10">
              <controlPr defaultSize="0" autoLine="0" autoPict="0">
                <anchor moveWithCells="1">
                  <from>
                    <xdr:col>3</xdr:col>
                    <xdr:colOff>171450</xdr:colOff>
                    <xdr:row>15</xdr:row>
                    <xdr:rowOff>95250</xdr:rowOff>
                  </from>
                  <to>
                    <xdr:col>3</xdr:col>
                    <xdr:colOff>3209925</xdr:colOff>
                    <xdr:row>15</xdr:row>
                    <xdr:rowOff>361950</xdr:rowOff>
                  </to>
                </anchor>
              </controlPr>
            </control>
          </mc:Choice>
        </mc:AlternateContent>
        <mc:AlternateContent xmlns:mc="http://schemas.openxmlformats.org/markup-compatibility/2006">
          <mc:Choice Requires="x14">
            <control shapeId="11275" r:id="rId15" name="Drop Down 11">
              <controlPr defaultSize="0" autoLine="0" autoPict="0">
                <anchor moveWithCells="1">
                  <from>
                    <xdr:col>3</xdr:col>
                    <xdr:colOff>171450</xdr:colOff>
                    <xdr:row>16</xdr:row>
                    <xdr:rowOff>95250</xdr:rowOff>
                  </from>
                  <to>
                    <xdr:col>3</xdr:col>
                    <xdr:colOff>3209925</xdr:colOff>
                    <xdr:row>16</xdr:row>
                    <xdr:rowOff>361950</xdr:rowOff>
                  </to>
                </anchor>
              </controlPr>
            </control>
          </mc:Choice>
        </mc:AlternateContent>
        <mc:AlternateContent xmlns:mc="http://schemas.openxmlformats.org/markup-compatibility/2006">
          <mc:Choice Requires="x14">
            <control shapeId="11276" r:id="rId16" name="Drop Down 12">
              <controlPr defaultSize="0" autoLine="0" autoPict="0">
                <anchor moveWithCells="1">
                  <from>
                    <xdr:col>3</xdr:col>
                    <xdr:colOff>171450</xdr:colOff>
                    <xdr:row>17</xdr:row>
                    <xdr:rowOff>95250</xdr:rowOff>
                  </from>
                  <to>
                    <xdr:col>3</xdr:col>
                    <xdr:colOff>3209925</xdr:colOff>
                    <xdr:row>17</xdr:row>
                    <xdr:rowOff>361950</xdr:rowOff>
                  </to>
                </anchor>
              </controlPr>
            </control>
          </mc:Choice>
        </mc:AlternateContent>
        <mc:AlternateContent xmlns:mc="http://schemas.openxmlformats.org/markup-compatibility/2006">
          <mc:Choice Requires="x14">
            <control shapeId="11277" r:id="rId17" name="Drop Down 13">
              <controlPr defaultSize="0" autoLine="0" autoPict="0">
                <anchor moveWithCells="1">
                  <from>
                    <xdr:col>3</xdr:col>
                    <xdr:colOff>171450</xdr:colOff>
                    <xdr:row>18</xdr:row>
                    <xdr:rowOff>95250</xdr:rowOff>
                  </from>
                  <to>
                    <xdr:col>3</xdr:col>
                    <xdr:colOff>3209925</xdr:colOff>
                    <xdr:row>18</xdr:row>
                    <xdr:rowOff>361950</xdr:rowOff>
                  </to>
                </anchor>
              </controlPr>
            </control>
          </mc:Choice>
        </mc:AlternateContent>
        <mc:AlternateContent xmlns:mc="http://schemas.openxmlformats.org/markup-compatibility/2006">
          <mc:Choice Requires="x14">
            <control shapeId="11278" r:id="rId18" name="Drop Down 14">
              <controlPr defaultSize="0" autoLine="0" autoPict="0">
                <anchor moveWithCells="1">
                  <from>
                    <xdr:col>3</xdr:col>
                    <xdr:colOff>171450</xdr:colOff>
                    <xdr:row>19</xdr:row>
                    <xdr:rowOff>95250</xdr:rowOff>
                  </from>
                  <to>
                    <xdr:col>3</xdr:col>
                    <xdr:colOff>3209925</xdr:colOff>
                    <xdr:row>19</xdr:row>
                    <xdr:rowOff>361950</xdr:rowOff>
                  </to>
                </anchor>
              </controlPr>
            </control>
          </mc:Choice>
        </mc:AlternateContent>
        <mc:AlternateContent xmlns:mc="http://schemas.openxmlformats.org/markup-compatibility/2006">
          <mc:Choice Requires="x14">
            <control shapeId="11279" r:id="rId19" name="Drop Down 15">
              <controlPr defaultSize="0" autoLine="0" autoPict="0">
                <anchor moveWithCells="1">
                  <from>
                    <xdr:col>3</xdr:col>
                    <xdr:colOff>171450</xdr:colOff>
                    <xdr:row>20</xdr:row>
                    <xdr:rowOff>95250</xdr:rowOff>
                  </from>
                  <to>
                    <xdr:col>3</xdr:col>
                    <xdr:colOff>3209925</xdr:colOff>
                    <xdr:row>20</xdr:row>
                    <xdr:rowOff>361950</xdr:rowOff>
                  </to>
                </anchor>
              </controlPr>
            </control>
          </mc:Choice>
        </mc:AlternateContent>
        <mc:AlternateContent xmlns:mc="http://schemas.openxmlformats.org/markup-compatibility/2006">
          <mc:Choice Requires="x14">
            <control shapeId="11280" r:id="rId20" name="Drop Down 16">
              <controlPr defaultSize="0" autoLine="0" autoPict="0">
                <anchor moveWithCells="1">
                  <from>
                    <xdr:col>3</xdr:col>
                    <xdr:colOff>171450</xdr:colOff>
                    <xdr:row>21</xdr:row>
                    <xdr:rowOff>95250</xdr:rowOff>
                  </from>
                  <to>
                    <xdr:col>3</xdr:col>
                    <xdr:colOff>3209925</xdr:colOff>
                    <xdr:row>21</xdr:row>
                    <xdr:rowOff>361950</xdr:rowOff>
                  </to>
                </anchor>
              </controlPr>
            </control>
          </mc:Choice>
        </mc:AlternateContent>
        <mc:AlternateContent xmlns:mc="http://schemas.openxmlformats.org/markup-compatibility/2006">
          <mc:Choice Requires="x14">
            <control shapeId="11281" r:id="rId21" name="Drop Down 17">
              <controlPr defaultSize="0" autoLine="0" autoPict="0">
                <anchor moveWithCells="1">
                  <from>
                    <xdr:col>3</xdr:col>
                    <xdr:colOff>171450</xdr:colOff>
                    <xdr:row>22</xdr:row>
                    <xdr:rowOff>95250</xdr:rowOff>
                  </from>
                  <to>
                    <xdr:col>3</xdr:col>
                    <xdr:colOff>3209925</xdr:colOff>
                    <xdr:row>22</xdr:row>
                    <xdr:rowOff>361950</xdr:rowOff>
                  </to>
                </anchor>
              </controlPr>
            </control>
          </mc:Choice>
        </mc:AlternateContent>
        <mc:AlternateContent xmlns:mc="http://schemas.openxmlformats.org/markup-compatibility/2006">
          <mc:Choice Requires="x14">
            <control shapeId="11282" r:id="rId22" name="Drop Down 18">
              <controlPr defaultSize="0" autoLine="0" autoPict="0">
                <anchor moveWithCells="1">
                  <from>
                    <xdr:col>3</xdr:col>
                    <xdr:colOff>171450</xdr:colOff>
                    <xdr:row>23</xdr:row>
                    <xdr:rowOff>95250</xdr:rowOff>
                  </from>
                  <to>
                    <xdr:col>3</xdr:col>
                    <xdr:colOff>3209925</xdr:colOff>
                    <xdr:row>23</xdr:row>
                    <xdr:rowOff>361950</xdr:rowOff>
                  </to>
                </anchor>
              </controlPr>
            </control>
          </mc:Choice>
        </mc:AlternateContent>
        <mc:AlternateContent xmlns:mc="http://schemas.openxmlformats.org/markup-compatibility/2006">
          <mc:Choice Requires="x14">
            <control shapeId="11283" r:id="rId23" name="Drop Down 19">
              <controlPr defaultSize="0" autoLine="0" autoPict="0">
                <anchor moveWithCells="1">
                  <from>
                    <xdr:col>3</xdr:col>
                    <xdr:colOff>171450</xdr:colOff>
                    <xdr:row>24</xdr:row>
                    <xdr:rowOff>95250</xdr:rowOff>
                  </from>
                  <to>
                    <xdr:col>3</xdr:col>
                    <xdr:colOff>3209925</xdr:colOff>
                    <xdr:row>24</xdr:row>
                    <xdr:rowOff>361950</xdr:rowOff>
                  </to>
                </anchor>
              </controlPr>
            </control>
          </mc:Choice>
        </mc:AlternateContent>
        <mc:AlternateContent xmlns:mc="http://schemas.openxmlformats.org/markup-compatibility/2006">
          <mc:Choice Requires="x14">
            <control shapeId="11284" r:id="rId24" name="Drop Down 20">
              <controlPr defaultSize="0" autoLine="0" autoPict="0">
                <anchor moveWithCells="1">
                  <from>
                    <xdr:col>3</xdr:col>
                    <xdr:colOff>171450</xdr:colOff>
                    <xdr:row>25</xdr:row>
                    <xdr:rowOff>95250</xdr:rowOff>
                  </from>
                  <to>
                    <xdr:col>3</xdr:col>
                    <xdr:colOff>3209925</xdr:colOff>
                    <xdr:row>25</xdr:row>
                    <xdr:rowOff>361950</xdr:rowOff>
                  </to>
                </anchor>
              </controlPr>
            </control>
          </mc:Choice>
        </mc:AlternateContent>
        <mc:AlternateContent xmlns:mc="http://schemas.openxmlformats.org/markup-compatibility/2006">
          <mc:Choice Requires="x14">
            <control shapeId="11285" r:id="rId25" name="Check Box 21">
              <controlPr defaultSize="0" autoFill="0" autoLine="0" autoPict="0">
                <anchor moveWithCells="1">
                  <from>
                    <xdr:col>21</xdr:col>
                    <xdr:colOff>209550</xdr:colOff>
                    <xdr:row>4</xdr:row>
                    <xdr:rowOff>142875</xdr:rowOff>
                  </from>
                  <to>
                    <xdr:col>22</xdr:col>
                    <xdr:colOff>104775</xdr:colOff>
                    <xdr:row>4</xdr:row>
                    <xdr:rowOff>371475</xdr:rowOff>
                  </to>
                </anchor>
              </controlPr>
            </control>
          </mc:Choice>
        </mc:AlternateContent>
        <mc:AlternateContent xmlns:mc="http://schemas.openxmlformats.org/markup-compatibility/2006">
          <mc:Choice Requires="x14">
            <control shapeId="11286" r:id="rId26" name="Check Box 22">
              <controlPr defaultSize="0" autoFill="0" autoLine="0" autoPict="0">
                <anchor moveWithCells="1">
                  <from>
                    <xdr:col>21</xdr:col>
                    <xdr:colOff>200025</xdr:colOff>
                    <xdr:row>5</xdr:row>
                    <xdr:rowOff>152400</xdr:rowOff>
                  </from>
                  <to>
                    <xdr:col>22</xdr:col>
                    <xdr:colOff>85725</xdr:colOff>
                    <xdr:row>5</xdr:row>
                    <xdr:rowOff>371475</xdr:rowOff>
                  </to>
                </anchor>
              </controlPr>
            </control>
          </mc:Choice>
        </mc:AlternateContent>
        <mc:AlternateContent xmlns:mc="http://schemas.openxmlformats.org/markup-compatibility/2006">
          <mc:Choice Requires="x14">
            <control shapeId="11287" r:id="rId27" name="Check Box 23">
              <controlPr defaultSize="0" autoFill="0" autoLine="0" autoPict="0">
                <anchor moveWithCells="1">
                  <from>
                    <xdr:col>21</xdr:col>
                    <xdr:colOff>200025</xdr:colOff>
                    <xdr:row>6</xdr:row>
                    <xdr:rowOff>123825</xdr:rowOff>
                  </from>
                  <to>
                    <xdr:col>22</xdr:col>
                    <xdr:colOff>85725</xdr:colOff>
                    <xdr:row>6</xdr:row>
                    <xdr:rowOff>342900</xdr:rowOff>
                  </to>
                </anchor>
              </controlPr>
            </control>
          </mc:Choice>
        </mc:AlternateContent>
        <mc:AlternateContent xmlns:mc="http://schemas.openxmlformats.org/markup-compatibility/2006">
          <mc:Choice Requires="x14">
            <control shapeId="11288" r:id="rId28" name="Check Box 24">
              <controlPr defaultSize="0" autoFill="0" autoLine="0" autoPict="0">
                <anchor moveWithCells="1">
                  <from>
                    <xdr:col>21</xdr:col>
                    <xdr:colOff>190500</xdr:colOff>
                    <xdr:row>7</xdr:row>
                    <xdr:rowOff>123825</xdr:rowOff>
                  </from>
                  <to>
                    <xdr:col>22</xdr:col>
                    <xdr:colOff>57150</xdr:colOff>
                    <xdr:row>7</xdr:row>
                    <xdr:rowOff>342900</xdr:rowOff>
                  </to>
                </anchor>
              </controlPr>
            </control>
          </mc:Choice>
        </mc:AlternateContent>
        <mc:AlternateContent xmlns:mc="http://schemas.openxmlformats.org/markup-compatibility/2006">
          <mc:Choice Requires="x14">
            <control shapeId="11289" r:id="rId29" name="Check Box 25">
              <controlPr defaultSize="0" autoFill="0" autoLine="0" autoPict="0">
                <anchor moveWithCells="1">
                  <from>
                    <xdr:col>21</xdr:col>
                    <xdr:colOff>190500</xdr:colOff>
                    <xdr:row>8</xdr:row>
                    <xdr:rowOff>85725</xdr:rowOff>
                  </from>
                  <to>
                    <xdr:col>22</xdr:col>
                    <xdr:colOff>57150</xdr:colOff>
                    <xdr:row>8</xdr:row>
                    <xdr:rowOff>314325</xdr:rowOff>
                  </to>
                </anchor>
              </controlPr>
            </control>
          </mc:Choice>
        </mc:AlternateContent>
        <mc:AlternateContent xmlns:mc="http://schemas.openxmlformats.org/markup-compatibility/2006">
          <mc:Choice Requires="x14">
            <control shapeId="11290" r:id="rId30" name="Drop Down 26">
              <controlPr defaultSize="0" autoLine="0" autoPict="0">
                <anchor moveWithCells="1" sizeWithCells="1">
                  <from>
                    <xdr:col>21</xdr:col>
                    <xdr:colOff>161925</xdr:colOff>
                    <xdr:row>12</xdr:row>
                    <xdr:rowOff>114300</xdr:rowOff>
                  </from>
                  <to>
                    <xdr:col>22</xdr:col>
                    <xdr:colOff>371475</xdr:colOff>
                    <xdr:row>12</xdr:row>
                    <xdr:rowOff>390525</xdr:rowOff>
                  </to>
                </anchor>
              </controlPr>
            </control>
          </mc:Choice>
        </mc:AlternateContent>
        <mc:AlternateContent xmlns:mc="http://schemas.openxmlformats.org/markup-compatibility/2006">
          <mc:Choice Requires="x14">
            <control shapeId="11291" r:id="rId31" name="Drop Down 27">
              <controlPr defaultSize="0" autoLine="0" autoPict="0">
                <anchor moveWithCells="1" sizeWithCells="1">
                  <from>
                    <xdr:col>21</xdr:col>
                    <xdr:colOff>161925</xdr:colOff>
                    <xdr:row>13</xdr:row>
                    <xdr:rowOff>95250</xdr:rowOff>
                  </from>
                  <to>
                    <xdr:col>22</xdr:col>
                    <xdr:colOff>371475</xdr:colOff>
                    <xdr:row>13</xdr:row>
                    <xdr:rowOff>371475</xdr:rowOff>
                  </to>
                </anchor>
              </controlPr>
            </control>
          </mc:Choice>
        </mc:AlternateContent>
        <mc:AlternateContent xmlns:mc="http://schemas.openxmlformats.org/markup-compatibility/2006">
          <mc:Choice Requires="x14">
            <control shapeId="11292" r:id="rId32" name="Drop Down 28">
              <controlPr defaultSize="0" autoLine="0" autoPict="0">
                <anchor moveWithCells="1" sizeWithCells="1">
                  <from>
                    <xdr:col>21</xdr:col>
                    <xdr:colOff>142875</xdr:colOff>
                    <xdr:row>14</xdr:row>
                    <xdr:rowOff>76200</xdr:rowOff>
                  </from>
                  <to>
                    <xdr:col>22</xdr:col>
                    <xdr:colOff>352425</xdr:colOff>
                    <xdr:row>14</xdr:row>
                    <xdr:rowOff>352425</xdr:rowOff>
                  </to>
                </anchor>
              </controlPr>
            </control>
          </mc:Choice>
        </mc:AlternateContent>
        <mc:AlternateContent xmlns:mc="http://schemas.openxmlformats.org/markup-compatibility/2006">
          <mc:Choice Requires="x14">
            <control shapeId="11293" r:id="rId33" name="Drop Down 29">
              <controlPr defaultSize="0" autoLine="0" autoPict="0">
                <anchor moveWithCells="1" sizeWithCells="1">
                  <from>
                    <xdr:col>21</xdr:col>
                    <xdr:colOff>142875</xdr:colOff>
                    <xdr:row>15</xdr:row>
                    <xdr:rowOff>85725</xdr:rowOff>
                  </from>
                  <to>
                    <xdr:col>22</xdr:col>
                    <xdr:colOff>352425</xdr:colOff>
                    <xdr:row>15</xdr:row>
                    <xdr:rowOff>361950</xdr:rowOff>
                  </to>
                </anchor>
              </controlPr>
            </control>
          </mc:Choice>
        </mc:AlternateContent>
        <mc:AlternateContent xmlns:mc="http://schemas.openxmlformats.org/markup-compatibility/2006">
          <mc:Choice Requires="x14">
            <control shapeId="11294" r:id="rId34" name="Drop Down 30">
              <controlPr defaultSize="0" autoLine="0" autoPict="0">
                <anchor moveWithCells="1" sizeWithCells="1">
                  <from>
                    <xdr:col>21</xdr:col>
                    <xdr:colOff>142875</xdr:colOff>
                    <xdr:row>16</xdr:row>
                    <xdr:rowOff>57150</xdr:rowOff>
                  </from>
                  <to>
                    <xdr:col>22</xdr:col>
                    <xdr:colOff>352425</xdr:colOff>
                    <xdr:row>16</xdr:row>
                    <xdr:rowOff>333375</xdr:rowOff>
                  </to>
                </anchor>
              </controlPr>
            </control>
          </mc:Choice>
        </mc:AlternateContent>
        <mc:AlternateContent xmlns:mc="http://schemas.openxmlformats.org/markup-compatibility/2006">
          <mc:Choice Requires="x14">
            <control shapeId="11295" r:id="rId35" name="Drop Down 31">
              <controlPr defaultSize="0" autoLine="0" autoPict="0">
                <anchor moveWithCells="1">
                  <from>
                    <xdr:col>3</xdr:col>
                    <xdr:colOff>171450</xdr:colOff>
                    <xdr:row>6</xdr:row>
                    <xdr:rowOff>95250</xdr:rowOff>
                  </from>
                  <to>
                    <xdr:col>3</xdr:col>
                    <xdr:colOff>3209925</xdr:colOff>
                    <xdr:row>6</xdr:row>
                    <xdr:rowOff>361950</xdr:rowOff>
                  </to>
                </anchor>
              </controlPr>
            </control>
          </mc:Choice>
        </mc:AlternateContent>
        <mc:AlternateContent xmlns:mc="http://schemas.openxmlformats.org/markup-compatibility/2006">
          <mc:Choice Requires="x14">
            <control shapeId="11296" r:id="rId36" name="Drop Down 32">
              <controlPr defaultSize="0" autoLine="0" autoPict="0">
                <anchor moveWithCells="1">
                  <from>
                    <xdr:col>3</xdr:col>
                    <xdr:colOff>171450</xdr:colOff>
                    <xdr:row>7</xdr:row>
                    <xdr:rowOff>95250</xdr:rowOff>
                  </from>
                  <to>
                    <xdr:col>3</xdr:col>
                    <xdr:colOff>3209925</xdr:colOff>
                    <xdr:row>7</xdr:row>
                    <xdr:rowOff>361950</xdr:rowOff>
                  </to>
                </anchor>
              </controlPr>
            </control>
          </mc:Choice>
        </mc:AlternateContent>
        <mc:AlternateContent xmlns:mc="http://schemas.openxmlformats.org/markup-compatibility/2006">
          <mc:Choice Requires="x14">
            <control shapeId="11297" r:id="rId37" name="Drop Down 33">
              <controlPr defaultSize="0" autoLine="0" autoPict="0">
                <anchor moveWithCells="1">
                  <from>
                    <xdr:col>3</xdr:col>
                    <xdr:colOff>171450</xdr:colOff>
                    <xdr:row>8</xdr:row>
                    <xdr:rowOff>95250</xdr:rowOff>
                  </from>
                  <to>
                    <xdr:col>3</xdr:col>
                    <xdr:colOff>3209925</xdr:colOff>
                    <xdr:row>8</xdr:row>
                    <xdr:rowOff>361950</xdr:rowOff>
                  </to>
                </anchor>
              </controlPr>
            </control>
          </mc:Choice>
        </mc:AlternateContent>
        <mc:AlternateContent xmlns:mc="http://schemas.openxmlformats.org/markup-compatibility/2006">
          <mc:Choice Requires="x14">
            <control shapeId="11298" r:id="rId38" name="Drop Down 34">
              <controlPr defaultSize="0" autoLine="0" autoPict="0">
                <anchor moveWithCells="1">
                  <from>
                    <xdr:col>3</xdr:col>
                    <xdr:colOff>171450</xdr:colOff>
                    <xdr:row>9</xdr:row>
                    <xdr:rowOff>95250</xdr:rowOff>
                  </from>
                  <to>
                    <xdr:col>3</xdr:col>
                    <xdr:colOff>3209925</xdr:colOff>
                    <xdr:row>9</xdr:row>
                    <xdr:rowOff>361950</xdr:rowOff>
                  </to>
                </anchor>
              </controlPr>
            </control>
          </mc:Choice>
        </mc:AlternateContent>
        <mc:AlternateContent xmlns:mc="http://schemas.openxmlformats.org/markup-compatibility/2006">
          <mc:Choice Requires="x14">
            <control shapeId="11299" r:id="rId39" name="Drop Down 35">
              <controlPr defaultSize="0" autoLine="0" autoPict="0">
                <anchor moveWithCells="1">
                  <from>
                    <xdr:col>3</xdr:col>
                    <xdr:colOff>171450</xdr:colOff>
                    <xdr:row>10</xdr:row>
                    <xdr:rowOff>95250</xdr:rowOff>
                  </from>
                  <to>
                    <xdr:col>3</xdr:col>
                    <xdr:colOff>3209925</xdr:colOff>
                    <xdr:row>10</xdr:row>
                    <xdr:rowOff>361950</xdr:rowOff>
                  </to>
                </anchor>
              </controlPr>
            </control>
          </mc:Choice>
        </mc:AlternateContent>
        <mc:AlternateContent xmlns:mc="http://schemas.openxmlformats.org/markup-compatibility/2006">
          <mc:Choice Requires="x14">
            <control shapeId="11300" r:id="rId40" name="Drop Down 36">
              <controlPr defaultSize="0" autoLine="0" autoPict="0">
                <anchor moveWithCells="1">
                  <from>
                    <xdr:col>3</xdr:col>
                    <xdr:colOff>171450</xdr:colOff>
                    <xdr:row>11</xdr:row>
                    <xdr:rowOff>95250</xdr:rowOff>
                  </from>
                  <to>
                    <xdr:col>3</xdr:col>
                    <xdr:colOff>3209925</xdr:colOff>
                    <xdr:row>11</xdr:row>
                    <xdr:rowOff>361950</xdr:rowOff>
                  </to>
                </anchor>
              </controlPr>
            </control>
          </mc:Choice>
        </mc:AlternateContent>
        <mc:AlternateContent xmlns:mc="http://schemas.openxmlformats.org/markup-compatibility/2006">
          <mc:Choice Requires="x14">
            <control shapeId="11301" r:id="rId41" name="Drop Down 37">
              <controlPr defaultSize="0" autoLine="0" autoPict="0">
                <anchor moveWithCells="1">
                  <from>
                    <xdr:col>3</xdr:col>
                    <xdr:colOff>171450</xdr:colOff>
                    <xdr:row>12</xdr:row>
                    <xdr:rowOff>95250</xdr:rowOff>
                  </from>
                  <to>
                    <xdr:col>3</xdr:col>
                    <xdr:colOff>3209925</xdr:colOff>
                    <xdr:row>12</xdr:row>
                    <xdr:rowOff>361950</xdr:rowOff>
                  </to>
                </anchor>
              </controlPr>
            </control>
          </mc:Choice>
        </mc:AlternateContent>
        <mc:AlternateContent xmlns:mc="http://schemas.openxmlformats.org/markup-compatibility/2006">
          <mc:Choice Requires="x14">
            <control shapeId="11302" r:id="rId42" name="Drop Down 38">
              <controlPr defaultSize="0" autoLine="0" autoPict="0">
                <anchor moveWithCells="1">
                  <from>
                    <xdr:col>3</xdr:col>
                    <xdr:colOff>171450</xdr:colOff>
                    <xdr:row>13</xdr:row>
                    <xdr:rowOff>95250</xdr:rowOff>
                  </from>
                  <to>
                    <xdr:col>3</xdr:col>
                    <xdr:colOff>3209925</xdr:colOff>
                    <xdr:row>13</xdr:row>
                    <xdr:rowOff>361950</xdr:rowOff>
                  </to>
                </anchor>
              </controlPr>
            </control>
          </mc:Choice>
        </mc:AlternateContent>
        <mc:AlternateContent xmlns:mc="http://schemas.openxmlformats.org/markup-compatibility/2006">
          <mc:Choice Requires="x14">
            <control shapeId="11303" r:id="rId43" name="Drop Down 39">
              <controlPr defaultSize="0" autoLine="0" autoPict="0">
                <anchor moveWithCells="1">
                  <from>
                    <xdr:col>3</xdr:col>
                    <xdr:colOff>171450</xdr:colOff>
                    <xdr:row>14</xdr:row>
                    <xdr:rowOff>95250</xdr:rowOff>
                  </from>
                  <to>
                    <xdr:col>3</xdr:col>
                    <xdr:colOff>3209925</xdr:colOff>
                    <xdr:row>14</xdr:row>
                    <xdr:rowOff>361950</xdr:rowOff>
                  </to>
                </anchor>
              </controlPr>
            </control>
          </mc:Choice>
        </mc:AlternateContent>
        <mc:AlternateContent xmlns:mc="http://schemas.openxmlformats.org/markup-compatibility/2006">
          <mc:Choice Requires="x14">
            <control shapeId="11304" r:id="rId44" name="Drop Down 40">
              <controlPr defaultSize="0" autoLine="0" autoPict="0">
                <anchor moveWithCells="1">
                  <from>
                    <xdr:col>3</xdr:col>
                    <xdr:colOff>171450</xdr:colOff>
                    <xdr:row>15</xdr:row>
                    <xdr:rowOff>95250</xdr:rowOff>
                  </from>
                  <to>
                    <xdr:col>3</xdr:col>
                    <xdr:colOff>3209925</xdr:colOff>
                    <xdr:row>15</xdr:row>
                    <xdr:rowOff>361950</xdr:rowOff>
                  </to>
                </anchor>
              </controlPr>
            </control>
          </mc:Choice>
        </mc:AlternateContent>
        <mc:AlternateContent xmlns:mc="http://schemas.openxmlformats.org/markup-compatibility/2006">
          <mc:Choice Requires="x14">
            <control shapeId="11305" r:id="rId45" name="Drop Down 41">
              <controlPr defaultSize="0" autoLine="0" autoPict="0">
                <anchor moveWithCells="1">
                  <from>
                    <xdr:col>3</xdr:col>
                    <xdr:colOff>171450</xdr:colOff>
                    <xdr:row>16</xdr:row>
                    <xdr:rowOff>95250</xdr:rowOff>
                  </from>
                  <to>
                    <xdr:col>3</xdr:col>
                    <xdr:colOff>3209925</xdr:colOff>
                    <xdr:row>16</xdr:row>
                    <xdr:rowOff>361950</xdr:rowOff>
                  </to>
                </anchor>
              </controlPr>
            </control>
          </mc:Choice>
        </mc:AlternateContent>
        <mc:AlternateContent xmlns:mc="http://schemas.openxmlformats.org/markup-compatibility/2006">
          <mc:Choice Requires="x14">
            <control shapeId="11306" r:id="rId46" name="Drop Down 42">
              <controlPr defaultSize="0" autoLine="0" autoPict="0">
                <anchor moveWithCells="1">
                  <from>
                    <xdr:col>3</xdr:col>
                    <xdr:colOff>171450</xdr:colOff>
                    <xdr:row>17</xdr:row>
                    <xdr:rowOff>95250</xdr:rowOff>
                  </from>
                  <to>
                    <xdr:col>3</xdr:col>
                    <xdr:colOff>3209925</xdr:colOff>
                    <xdr:row>17</xdr:row>
                    <xdr:rowOff>361950</xdr:rowOff>
                  </to>
                </anchor>
              </controlPr>
            </control>
          </mc:Choice>
        </mc:AlternateContent>
        <mc:AlternateContent xmlns:mc="http://schemas.openxmlformats.org/markup-compatibility/2006">
          <mc:Choice Requires="x14">
            <control shapeId="11307" r:id="rId47" name="Drop Down 43">
              <controlPr defaultSize="0" autoLine="0" autoPict="0">
                <anchor moveWithCells="1">
                  <from>
                    <xdr:col>3</xdr:col>
                    <xdr:colOff>171450</xdr:colOff>
                    <xdr:row>18</xdr:row>
                    <xdr:rowOff>95250</xdr:rowOff>
                  </from>
                  <to>
                    <xdr:col>3</xdr:col>
                    <xdr:colOff>3209925</xdr:colOff>
                    <xdr:row>18</xdr:row>
                    <xdr:rowOff>361950</xdr:rowOff>
                  </to>
                </anchor>
              </controlPr>
            </control>
          </mc:Choice>
        </mc:AlternateContent>
        <mc:AlternateContent xmlns:mc="http://schemas.openxmlformats.org/markup-compatibility/2006">
          <mc:Choice Requires="x14">
            <control shapeId="11308" r:id="rId48" name="Drop Down 44">
              <controlPr defaultSize="0" autoLine="0" autoPict="0">
                <anchor moveWithCells="1">
                  <from>
                    <xdr:col>3</xdr:col>
                    <xdr:colOff>171450</xdr:colOff>
                    <xdr:row>19</xdr:row>
                    <xdr:rowOff>95250</xdr:rowOff>
                  </from>
                  <to>
                    <xdr:col>3</xdr:col>
                    <xdr:colOff>3209925</xdr:colOff>
                    <xdr:row>19</xdr:row>
                    <xdr:rowOff>361950</xdr:rowOff>
                  </to>
                </anchor>
              </controlPr>
            </control>
          </mc:Choice>
        </mc:AlternateContent>
        <mc:AlternateContent xmlns:mc="http://schemas.openxmlformats.org/markup-compatibility/2006">
          <mc:Choice Requires="x14">
            <control shapeId="11309" r:id="rId49" name="Drop Down 45">
              <controlPr defaultSize="0" autoLine="0" autoPict="0">
                <anchor moveWithCells="1">
                  <from>
                    <xdr:col>3</xdr:col>
                    <xdr:colOff>171450</xdr:colOff>
                    <xdr:row>20</xdr:row>
                    <xdr:rowOff>95250</xdr:rowOff>
                  </from>
                  <to>
                    <xdr:col>3</xdr:col>
                    <xdr:colOff>3209925</xdr:colOff>
                    <xdr:row>20</xdr:row>
                    <xdr:rowOff>361950</xdr:rowOff>
                  </to>
                </anchor>
              </controlPr>
            </control>
          </mc:Choice>
        </mc:AlternateContent>
        <mc:AlternateContent xmlns:mc="http://schemas.openxmlformats.org/markup-compatibility/2006">
          <mc:Choice Requires="x14">
            <control shapeId="11310" r:id="rId50" name="Drop Down 46">
              <controlPr defaultSize="0" autoLine="0" autoPict="0">
                <anchor moveWithCells="1">
                  <from>
                    <xdr:col>3</xdr:col>
                    <xdr:colOff>171450</xdr:colOff>
                    <xdr:row>21</xdr:row>
                    <xdr:rowOff>95250</xdr:rowOff>
                  </from>
                  <to>
                    <xdr:col>3</xdr:col>
                    <xdr:colOff>3209925</xdr:colOff>
                    <xdr:row>21</xdr:row>
                    <xdr:rowOff>361950</xdr:rowOff>
                  </to>
                </anchor>
              </controlPr>
            </control>
          </mc:Choice>
        </mc:AlternateContent>
        <mc:AlternateContent xmlns:mc="http://schemas.openxmlformats.org/markup-compatibility/2006">
          <mc:Choice Requires="x14">
            <control shapeId="11311" r:id="rId51" name="Drop Down 47">
              <controlPr defaultSize="0" autoLine="0" autoPict="0">
                <anchor moveWithCells="1">
                  <from>
                    <xdr:col>3</xdr:col>
                    <xdr:colOff>171450</xdr:colOff>
                    <xdr:row>22</xdr:row>
                    <xdr:rowOff>95250</xdr:rowOff>
                  </from>
                  <to>
                    <xdr:col>3</xdr:col>
                    <xdr:colOff>3209925</xdr:colOff>
                    <xdr:row>22</xdr:row>
                    <xdr:rowOff>361950</xdr:rowOff>
                  </to>
                </anchor>
              </controlPr>
            </control>
          </mc:Choice>
        </mc:AlternateContent>
        <mc:AlternateContent xmlns:mc="http://schemas.openxmlformats.org/markup-compatibility/2006">
          <mc:Choice Requires="x14">
            <control shapeId="11312" r:id="rId52" name="Drop Down 48">
              <controlPr defaultSize="0" autoLine="0" autoPict="0">
                <anchor moveWithCells="1">
                  <from>
                    <xdr:col>3</xdr:col>
                    <xdr:colOff>171450</xdr:colOff>
                    <xdr:row>23</xdr:row>
                    <xdr:rowOff>95250</xdr:rowOff>
                  </from>
                  <to>
                    <xdr:col>3</xdr:col>
                    <xdr:colOff>3209925</xdr:colOff>
                    <xdr:row>23</xdr:row>
                    <xdr:rowOff>361950</xdr:rowOff>
                  </to>
                </anchor>
              </controlPr>
            </control>
          </mc:Choice>
        </mc:AlternateContent>
        <mc:AlternateContent xmlns:mc="http://schemas.openxmlformats.org/markup-compatibility/2006">
          <mc:Choice Requires="x14">
            <control shapeId="11313" r:id="rId53" name="Drop Down 49">
              <controlPr defaultSize="0" autoLine="0" autoPict="0">
                <anchor moveWithCells="1">
                  <from>
                    <xdr:col>3</xdr:col>
                    <xdr:colOff>171450</xdr:colOff>
                    <xdr:row>24</xdr:row>
                    <xdr:rowOff>95250</xdr:rowOff>
                  </from>
                  <to>
                    <xdr:col>3</xdr:col>
                    <xdr:colOff>3209925</xdr:colOff>
                    <xdr:row>24</xdr:row>
                    <xdr:rowOff>361950</xdr:rowOff>
                  </to>
                </anchor>
              </controlPr>
            </control>
          </mc:Choice>
        </mc:AlternateContent>
        <mc:AlternateContent xmlns:mc="http://schemas.openxmlformats.org/markup-compatibility/2006">
          <mc:Choice Requires="x14">
            <control shapeId="11314" r:id="rId54" name="Drop Down 50">
              <controlPr defaultSize="0" autoLine="0" autoPict="0">
                <anchor moveWithCells="1">
                  <from>
                    <xdr:col>3</xdr:col>
                    <xdr:colOff>171450</xdr:colOff>
                    <xdr:row>25</xdr:row>
                    <xdr:rowOff>95250</xdr:rowOff>
                  </from>
                  <to>
                    <xdr:col>3</xdr:col>
                    <xdr:colOff>3209925</xdr:colOff>
                    <xdr:row>25</xdr:row>
                    <xdr:rowOff>361950</xdr:rowOff>
                  </to>
                </anchor>
              </controlPr>
            </control>
          </mc:Choice>
        </mc:AlternateContent>
        <mc:AlternateContent xmlns:mc="http://schemas.openxmlformats.org/markup-compatibility/2006">
          <mc:Choice Requires="x14">
            <control shapeId="11315" r:id="rId55" name="Check Box 51">
              <controlPr defaultSize="0" autoFill="0" autoLine="0" autoPict="0">
                <anchor moveWithCells="1">
                  <from>
                    <xdr:col>21</xdr:col>
                    <xdr:colOff>209550</xdr:colOff>
                    <xdr:row>4</xdr:row>
                    <xdr:rowOff>142875</xdr:rowOff>
                  </from>
                  <to>
                    <xdr:col>21</xdr:col>
                    <xdr:colOff>533400</xdr:colOff>
                    <xdr:row>4</xdr:row>
                    <xdr:rowOff>371475</xdr:rowOff>
                  </to>
                </anchor>
              </controlPr>
            </control>
          </mc:Choice>
        </mc:AlternateContent>
        <mc:AlternateContent xmlns:mc="http://schemas.openxmlformats.org/markup-compatibility/2006">
          <mc:Choice Requires="x14">
            <control shapeId="11316" r:id="rId56" name="Check Box 52">
              <controlPr defaultSize="0" autoFill="0" autoLine="0" autoPict="0">
                <anchor moveWithCells="1">
                  <from>
                    <xdr:col>21</xdr:col>
                    <xdr:colOff>200025</xdr:colOff>
                    <xdr:row>5</xdr:row>
                    <xdr:rowOff>152400</xdr:rowOff>
                  </from>
                  <to>
                    <xdr:col>21</xdr:col>
                    <xdr:colOff>533400</xdr:colOff>
                    <xdr:row>5</xdr:row>
                    <xdr:rowOff>371475</xdr:rowOff>
                  </to>
                </anchor>
              </controlPr>
            </control>
          </mc:Choice>
        </mc:AlternateContent>
        <mc:AlternateContent xmlns:mc="http://schemas.openxmlformats.org/markup-compatibility/2006">
          <mc:Choice Requires="x14">
            <control shapeId="11317" r:id="rId57" name="Check Box 53">
              <controlPr defaultSize="0" autoFill="0" autoLine="0" autoPict="0">
                <anchor moveWithCells="1">
                  <from>
                    <xdr:col>21</xdr:col>
                    <xdr:colOff>200025</xdr:colOff>
                    <xdr:row>6</xdr:row>
                    <xdr:rowOff>123825</xdr:rowOff>
                  </from>
                  <to>
                    <xdr:col>21</xdr:col>
                    <xdr:colOff>533400</xdr:colOff>
                    <xdr:row>6</xdr:row>
                    <xdr:rowOff>342900</xdr:rowOff>
                  </to>
                </anchor>
              </controlPr>
            </control>
          </mc:Choice>
        </mc:AlternateContent>
        <mc:AlternateContent xmlns:mc="http://schemas.openxmlformats.org/markup-compatibility/2006">
          <mc:Choice Requires="x14">
            <control shapeId="11318" r:id="rId58" name="Check Box 54">
              <controlPr defaultSize="0" autoFill="0" autoLine="0" autoPict="0">
                <anchor moveWithCells="1">
                  <from>
                    <xdr:col>21</xdr:col>
                    <xdr:colOff>190500</xdr:colOff>
                    <xdr:row>7</xdr:row>
                    <xdr:rowOff>123825</xdr:rowOff>
                  </from>
                  <to>
                    <xdr:col>21</xdr:col>
                    <xdr:colOff>514350</xdr:colOff>
                    <xdr:row>7</xdr:row>
                    <xdr:rowOff>352425</xdr:rowOff>
                  </to>
                </anchor>
              </controlPr>
            </control>
          </mc:Choice>
        </mc:AlternateContent>
        <mc:AlternateContent xmlns:mc="http://schemas.openxmlformats.org/markup-compatibility/2006">
          <mc:Choice Requires="x14">
            <control shapeId="11319" r:id="rId59" name="Check Box 55">
              <controlPr defaultSize="0" autoFill="0" autoLine="0" autoPict="0">
                <anchor moveWithCells="1">
                  <from>
                    <xdr:col>21</xdr:col>
                    <xdr:colOff>190500</xdr:colOff>
                    <xdr:row>8</xdr:row>
                    <xdr:rowOff>85725</xdr:rowOff>
                  </from>
                  <to>
                    <xdr:col>21</xdr:col>
                    <xdr:colOff>514350</xdr:colOff>
                    <xdr:row>8</xdr:row>
                    <xdr:rowOff>314325</xdr:rowOff>
                  </to>
                </anchor>
              </controlPr>
            </control>
          </mc:Choice>
        </mc:AlternateContent>
        <mc:AlternateContent xmlns:mc="http://schemas.openxmlformats.org/markup-compatibility/2006">
          <mc:Choice Requires="x14">
            <control shapeId="11320" r:id="rId60" name="Drop Down 56">
              <controlPr defaultSize="0" autoLine="0" autoPict="0">
                <anchor moveWithCells="1" sizeWithCells="1">
                  <from>
                    <xdr:col>21</xdr:col>
                    <xdr:colOff>161925</xdr:colOff>
                    <xdr:row>12</xdr:row>
                    <xdr:rowOff>114300</xdr:rowOff>
                  </from>
                  <to>
                    <xdr:col>22</xdr:col>
                    <xdr:colOff>371475</xdr:colOff>
                    <xdr:row>12</xdr:row>
                    <xdr:rowOff>390525</xdr:rowOff>
                  </to>
                </anchor>
              </controlPr>
            </control>
          </mc:Choice>
        </mc:AlternateContent>
        <mc:AlternateContent xmlns:mc="http://schemas.openxmlformats.org/markup-compatibility/2006">
          <mc:Choice Requires="x14">
            <control shapeId="11321" r:id="rId61" name="Drop Down 57">
              <controlPr defaultSize="0" autoLine="0" autoPict="0">
                <anchor moveWithCells="1" sizeWithCells="1">
                  <from>
                    <xdr:col>21</xdr:col>
                    <xdr:colOff>161925</xdr:colOff>
                    <xdr:row>13</xdr:row>
                    <xdr:rowOff>95250</xdr:rowOff>
                  </from>
                  <to>
                    <xdr:col>22</xdr:col>
                    <xdr:colOff>371475</xdr:colOff>
                    <xdr:row>13</xdr:row>
                    <xdr:rowOff>371475</xdr:rowOff>
                  </to>
                </anchor>
              </controlPr>
            </control>
          </mc:Choice>
        </mc:AlternateContent>
        <mc:AlternateContent xmlns:mc="http://schemas.openxmlformats.org/markup-compatibility/2006">
          <mc:Choice Requires="x14">
            <control shapeId="11322" r:id="rId62" name="Drop Down 58">
              <controlPr defaultSize="0" autoLine="0" autoPict="0">
                <anchor moveWithCells="1" sizeWithCells="1">
                  <from>
                    <xdr:col>21</xdr:col>
                    <xdr:colOff>142875</xdr:colOff>
                    <xdr:row>14</xdr:row>
                    <xdr:rowOff>76200</xdr:rowOff>
                  </from>
                  <to>
                    <xdr:col>22</xdr:col>
                    <xdr:colOff>352425</xdr:colOff>
                    <xdr:row>14</xdr:row>
                    <xdr:rowOff>352425</xdr:rowOff>
                  </to>
                </anchor>
              </controlPr>
            </control>
          </mc:Choice>
        </mc:AlternateContent>
        <mc:AlternateContent xmlns:mc="http://schemas.openxmlformats.org/markup-compatibility/2006">
          <mc:Choice Requires="x14">
            <control shapeId="11323" r:id="rId63" name="Drop Down 59">
              <controlPr defaultSize="0" autoLine="0" autoPict="0">
                <anchor moveWithCells="1" sizeWithCells="1">
                  <from>
                    <xdr:col>21</xdr:col>
                    <xdr:colOff>142875</xdr:colOff>
                    <xdr:row>15</xdr:row>
                    <xdr:rowOff>85725</xdr:rowOff>
                  </from>
                  <to>
                    <xdr:col>22</xdr:col>
                    <xdr:colOff>352425</xdr:colOff>
                    <xdr:row>15</xdr:row>
                    <xdr:rowOff>361950</xdr:rowOff>
                  </to>
                </anchor>
              </controlPr>
            </control>
          </mc:Choice>
        </mc:AlternateContent>
        <mc:AlternateContent xmlns:mc="http://schemas.openxmlformats.org/markup-compatibility/2006">
          <mc:Choice Requires="x14">
            <control shapeId="11324" r:id="rId64" name="Drop Down 60">
              <controlPr defaultSize="0" autoLine="0" autoPict="0">
                <anchor moveWithCells="1" sizeWithCells="1">
                  <from>
                    <xdr:col>21</xdr:col>
                    <xdr:colOff>142875</xdr:colOff>
                    <xdr:row>16</xdr:row>
                    <xdr:rowOff>66675</xdr:rowOff>
                  </from>
                  <to>
                    <xdr:col>22</xdr:col>
                    <xdr:colOff>352425</xdr:colOff>
                    <xdr:row>16</xdr:row>
                    <xdr:rowOff>342900</xdr:rowOff>
                  </to>
                </anchor>
              </controlPr>
            </control>
          </mc:Choice>
        </mc:AlternateContent>
        <mc:AlternateContent xmlns:mc="http://schemas.openxmlformats.org/markup-compatibility/2006">
          <mc:Choice Requires="x14">
            <control shapeId="11325" r:id="rId65" name="Drop Down 61">
              <controlPr defaultSize="0" autoLine="0" autoPict="0">
                <anchor moveWithCells="1">
                  <from>
                    <xdr:col>3</xdr:col>
                    <xdr:colOff>171450</xdr:colOff>
                    <xdr:row>6</xdr:row>
                    <xdr:rowOff>95250</xdr:rowOff>
                  </from>
                  <to>
                    <xdr:col>3</xdr:col>
                    <xdr:colOff>3209925</xdr:colOff>
                    <xdr:row>6</xdr:row>
                    <xdr:rowOff>361950</xdr:rowOff>
                  </to>
                </anchor>
              </controlPr>
            </control>
          </mc:Choice>
        </mc:AlternateContent>
        <mc:AlternateContent xmlns:mc="http://schemas.openxmlformats.org/markup-compatibility/2006">
          <mc:Choice Requires="x14">
            <control shapeId="11326" r:id="rId66" name="Drop Down 62">
              <controlPr defaultSize="0" autoLine="0" autoPict="0">
                <anchor moveWithCells="1">
                  <from>
                    <xdr:col>3</xdr:col>
                    <xdr:colOff>171450</xdr:colOff>
                    <xdr:row>7</xdr:row>
                    <xdr:rowOff>95250</xdr:rowOff>
                  </from>
                  <to>
                    <xdr:col>3</xdr:col>
                    <xdr:colOff>3209925</xdr:colOff>
                    <xdr:row>7</xdr:row>
                    <xdr:rowOff>361950</xdr:rowOff>
                  </to>
                </anchor>
              </controlPr>
            </control>
          </mc:Choice>
        </mc:AlternateContent>
        <mc:AlternateContent xmlns:mc="http://schemas.openxmlformats.org/markup-compatibility/2006">
          <mc:Choice Requires="x14">
            <control shapeId="11327" r:id="rId67" name="Drop Down 63">
              <controlPr defaultSize="0" autoLine="0" autoPict="0">
                <anchor moveWithCells="1">
                  <from>
                    <xdr:col>3</xdr:col>
                    <xdr:colOff>171450</xdr:colOff>
                    <xdr:row>8</xdr:row>
                    <xdr:rowOff>95250</xdr:rowOff>
                  </from>
                  <to>
                    <xdr:col>3</xdr:col>
                    <xdr:colOff>3209925</xdr:colOff>
                    <xdr:row>8</xdr:row>
                    <xdr:rowOff>361950</xdr:rowOff>
                  </to>
                </anchor>
              </controlPr>
            </control>
          </mc:Choice>
        </mc:AlternateContent>
        <mc:AlternateContent xmlns:mc="http://schemas.openxmlformats.org/markup-compatibility/2006">
          <mc:Choice Requires="x14">
            <control shapeId="11328" r:id="rId68" name="Drop Down 64">
              <controlPr defaultSize="0" autoLine="0" autoPict="0">
                <anchor moveWithCells="1">
                  <from>
                    <xdr:col>3</xdr:col>
                    <xdr:colOff>171450</xdr:colOff>
                    <xdr:row>9</xdr:row>
                    <xdr:rowOff>95250</xdr:rowOff>
                  </from>
                  <to>
                    <xdr:col>3</xdr:col>
                    <xdr:colOff>3209925</xdr:colOff>
                    <xdr:row>9</xdr:row>
                    <xdr:rowOff>361950</xdr:rowOff>
                  </to>
                </anchor>
              </controlPr>
            </control>
          </mc:Choice>
        </mc:AlternateContent>
        <mc:AlternateContent xmlns:mc="http://schemas.openxmlformats.org/markup-compatibility/2006">
          <mc:Choice Requires="x14">
            <control shapeId="11329" r:id="rId69" name="Drop Down 65">
              <controlPr defaultSize="0" autoLine="0" autoPict="0">
                <anchor moveWithCells="1">
                  <from>
                    <xdr:col>3</xdr:col>
                    <xdr:colOff>171450</xdr:colOff>
                    <xdr:row>10</xdr:row>
                    <xdr:rowOff>95250</xdr:rowOff>
                  </from>
                  <to>
                    <xdr:col>3</xdr:col>
                    <xdr:colOff>3209925</xdr:colOff>
                    <xdr:row>10</xdr:row>
                    <xdr:rowOff>361950</xdr:rowOff>
                  </to>
                </anchor>
              </controlPr>
            </control>
          </mc:Choice>
        </mc:AlternateContent>
        <mc:AlternateContent xmlns:mc="http://schemas.openxmlformats.org/markup-compatibility/2006">
          <mc:Choice Requires="x14">
            <control shapeId="11330" r:id="rId70" name="Drop Down 66">
              <controlPr defaultSize="0" autoLine="0" autoPict="0">
                <anchor moveWithCells="1">
                  <from>
                    <xdr:col>3</xdr:col>
                    <xdr:colOff>171450</xdr:colOff>
                    <xdr:row>11</xdr:row>
                    <xdr:rowOff>95250</xdr:rowOff>
                  </from>
                  <to>
                    <xdr:col>3</xdr:col>
                    <xdr:colOff>3209925</xdr:colOff>
                    <xdr:row>11</xdr:row>
                    <xdr:rowOff>361950</xdr:rowOff>
                  </to>
                </anchor>
              </controlPr>
            </control>
          </mc:Choice>
        </mc:AlternateContent>
        <mc:AlternateContent xmlns:mc="http://schemas.openxmlformats.org/markup-compatibility/2006">
          <mc:Choice Requires="x14">
            <control shapeId="11331" r:id="rId71" name="Drop Down 67">
              <controlPr defaultSize="0" autoLine="0" autoPict="0">
                <anchor moveWithCells="1">
                  <from>
                    <xdr:col>3</xdr:col>
                    <xdr:colOff>171450</xdr:colOff>
                    <xdr:row>12</xdr:row>
                    <xdr:rowOff>95250</xdr:rowOff>
                  </from>
                  <to>
                    <xdr:col>3</xdr:col>
                    <xdr:colOff>3209925</xdr:colOff>
                    <xdr:row>12</xdr:row>
                    <xdr:rowOff>361950</xdr:rowOff>
                  </to>
                </anchor>
              </controlPr>
            </control>
          </mc:Choice>
        </mc:AlternateContent>
        <mc:AlternateContent xmlns:mc="http://schemas.openxmlformats.org/markup-compatibility/2006">
          <mc:Choice Requires="x14">
            <control shapeId="11332" r:id="rId72" name="Drop Down 68">
              <controlPr defaultSize="0" autoLine="0" autoPict="0">
                <anchor moveWithCells="1">
                  <from>
                    <xdr:col>3</xdr:col>
                    <xdr:colOff>171450</xdr:colOff>
                    <xdr:row>13</xdr:row>
                    <xdr:rowOff>95250</xdr:rowOff>
                  </from>
                  <to>
                    <xdr:col>3</xdr:col>
                    <xdr:colOff>3209925</xdr:colOff>
                    <xdr:row>13</xdr:row>
                    <xdr:rowOff>361950</xdr:rowOff>
                  </to>
                </anchor>
              </controlPr>
            </control>
          </mc:Choice>
        </mc:AlternateContent>
        <mc:AlternateContent xmlns:mc="http://schemas.openxmlformats.org/markup-compatibility/2006">
          <mc:Choice Requires="x14">
            <control shapeId="11333" r:id="rId73" name="Drop Down 69">
              <controlPr defaultSize="0" autoLine="0" autoPict="0">
                <anchor moveWithCells="1">
                  <from>
                    <xdr:col>3</xdr:col>
                    <xdr:colOff>171450</xdr:colOff>
                    <xdr:row>14</xdr:row>
                    <xdr:rowOff>95250</xdr:rowOff>
                  </from>
                  <to>
                    <xdr:col>3</xdr:col>
                    <xdr:colOff>3209925</xdr:colOff>
                    <xdr:row>14</xdr:row>
                    <xdr:rowOff>361950</xdr:rowOff>
                  </to>
                </anchor>
              </controlPr>
            </control>
          </mc:Choice>
        </mc:AlternateContent>
        <mc:AlternateContent xmlns:mc="http://schemas.openxmlformats.org/markup-compatibility/2006">
          <mc:Choice Requires="x14">
            <control shapeId="11334" r:id="rId74" name="Drop Down 70">
              <controlPr defaultSize="0" autoLine="0" autoPict="0">
                <anchor moveWithCells="1">
                  <from>
                    <xdr:col>3</xdr:col>
                    <xdr:colOff>171450</xdr:colOff>
                    <xdr:row>15</xdr:row>
                    <xdr:rowOff>95250</xdr:rowOff>
                  </from>
                  <to>
                    <xdr:col>3</xdr:col>
                    <xdr:colOff>3209925</xdr:colOff>
                    <xdr:row>15</xdr:row>
                    <xdr:rowOff>361950</xdr:rowOff>
                  </to>
                </anchor>
              </controlPr>
            </control>
          </mc:Choice>
        </mc:AlternateContent>
        <mc:AlternateContent xmlns:mc="http://schemas.openxmlformats.org/markup-compatibility/2006">
          <mc:Choice Requires="x14">
            <control shapeId="11335" r:id="rId75" name="Drop Down 71">
              <controlPr defaultSize="0" autoLine="0" autoPict="0">
                <anchor moveWithCells="1">
                  <from>
                    <xdr:col>3</xdr:col>
                    <xdr:colOff>171450</xdr:colOff>
                    <xdr:row>16</xdr:row>
                    <xdr:rowOff>95250</xdr:rowOff>
                  </from>
                  <to>
                    <xdr:col>3</xdr:col>
                    <xdr:colOff>3209925</xdr:colOff>
                    <xdr:row>16</xdr:row>
                    <xdr:rowOff>361950</xdr:rowOff>
                  </to>
                </anchor>
              </controlPr>
            </control>
          </mc:Choice>
        </mc:AlternateContent>
        <mc:AlternateContent xmlns:mc="http://schemas.openxmlformats.org/markup-compatibility/2006">
          <mc:Choice Requires="x14">
            <control shapeId="11336" r:id="rId76" name="Drop Down 72">
              <controlPr defaultSize="0" autoLine="0" autoPict="0">
                <anchor moveWithCells="1">
                  <from>
                    <xdr:col>3</xdr:col>
                    <xdr:colOff>171450</xdr:colOff>
                    <xdr:row>17</xdr:row>
                    <xdr:rowOff>95250</xdr:rowOff>
                  </from>
                  <to>
                    <xdr:col>3</xdr:col>
                    <xdr:colOff>3209925</xdr:colOff>
                    <xdr:row>17</xdr:row>
                    <xdr:rowOff>361950</xdr:rowOff>
                  </to>
                </anchor>
              </controlPr>
            </control>
          </mc:Choice>
        </mc:AlternateContent>
        <mc:AlternateContent xmlns:mc="http://schemas.openxmlformats.org/markup-compatibility/2006">
          <mc:Choice Requires="x14">
            <control shapeId="11337" r:id="rId77" name="Drop Down 73">
              <controlPr defaultSize="0" autoLine="0" autoPict="0">
                <anchor moveWithCells="1">
                  <from>
                    <xdr:col>3</xdr:col>
                    <xdr:colOff>171450</xdr:colOff>
                    <xdr:row>18</xdr:row>
                    <xdr:rowOff>95250</xdr:rowOff>
                  </from>
                  <to>
                    <xdr:col>3</xdr:col>
                    <xdr:colOff>3209925</xdr:colOff>
                    <xdr:row>18</xdr:row>
                    <xdr:rowOff>361950</xdr:rowOff>
                  </to>
                </anchor>
              </controlPr>
            </control>
          </mc:Choice>
        </mc:AlternateContent>
        <mc:AlternateContent xmlns:mc="http://schemas.openxmlformats.org/markup-compatibility/2006">
          <mc:Choice Requires="x14">
            <control shapeId="11338" r:id="rId78" name="Drop Down 74">
              <controlPr defaultSize="0" autoLine="0" autoPict="0">
                <anchor moveWithCells="1">
                  <from>
                    <xdr:col>3</xdr:col>
                    <xdr:colOff>171450</xdr:colOff>
                    <xdr:row>19</xdr:row>
                    <xdr:rowOff>95250</xdr:rowOff>
                  </from>
                  <to>
                    <xdr:col>3</xdr:col>
                    <xdr:colOff>3209925</xdr:colOff>
                    <xdr:row>19</xdr:row>
                    <xdr:rowOff>361950</xdr:rowOff>
                  </to>
                </anchor>
              </controlPr>
            </control>
          </mc:Choice>
        </mc:AlternateContent>
        <mc:AlternateContent xmlns:mc="http://schemas.openxmlformats.org/markup-compatibility/2006">
          <mc:Choice Requires="x14">
            <control shapeId="11339" r:id="rId79" name="Drop Down 75">
              <controlPr defaultSize="0" autoLine="0" autoPict="0">
                <anchor moveWithCells="1">
                  <from>
                    <xdr:col>3</xdr:col>
                    <xdr:colOff>171450</xdr:colOff>
                    <xdr:row>20</xdr:row>
                    <xdr:rowOff>95250</xdr:rowOff>
                  </from>
                  <to>
                    <xdr:col>3</xdr:col>
                    <xdr:colOff>3209925</xdr:colOff>
                    <xdr:row>20</xdr:row>
                    <xdr:rowOff>361950</xdr:rowOff>
                  </to>
                </anchor>
              </controlPr>
            </control>
          </mc:Choice>
        </mc:AlternateContent>
        <mc:AlternateContent xmlns:mc="http://schemas.openxmlformats.org/markup-compatibility/2006">
          <mc:Choice Requires="x14">
            <control shapeId="11340" r:id="rId80" name="Drop Down 76">
              <controlPr defaultSize="0" autoLine="0" autoPict="0">
                <anchor moveWithCells="1">
                  <from>
                    <xdr:col>3</xdr:col>
                    <xdr:colOff>171450</xdr:colOff>
                    <xdr:row>21</xdr:row>
                    <xdr:rowOff>95250</xdr:rowOff>
                  </from>
                  <to>
                    <xdr:col>3</xdr:col>
                    <xdr:colOff>3209925</xdr:colOff>
                    <xdr:row>21</xdr:row>
                    <xdr:rowOff>361950</xdr:rowOff>
                  </to>
                </anchor>
              </controlPr>
            </control>
          </mc:Choice>
        </mc:AlternateContent>
        <mc:AlternateContent xmlns:mc="http://schemas.openxmlformats.org/markup-compatibility/2006">
          <mc:Choice Requires="x14">
            <control shapeId="11341" r:id="rId81" name="Drop Down 77">
              <controlPr defaultSize="0" autoLine="0" autoPict="0">
                <anchor moveWithCells="1">
                  <from>
                    <xdr:col>3</xdr:col>
                    <xdr:colOff>171450</xdr:colOff>
                    <xdr:row>22</xdr:row>
                    <xdr:rowOff>95250</xdr:rowOff>
                  </from>
                  <to>
                    <xdr:col>3</xdr:col>
                    <xdr:colOff>3209925</xdr:colOff>
                    <xdr:row>22</xdr:row>
                    <xdr:rowOff>361950</xdr:rowOff>
                  </to>
                </anchor>
              </controlPr>
            </control>
          </mc:Choice>
        </mc:AlternateContent>
        <mc:AlternateContent xmlns:mc="http://schemas.openxmlformats.org/markup-compatibility/2006">
          <mc:Choice Requires="x14">
            <control shapeId="11342" r:id="rId82" name="Drop Down 78">
              <controlPr defaultSize="0" autoLine="0" autoPict="0">
                <anchor moveWithCells="1">
                  <from>
                    <xdr:col>3</xdr:col>
                    <xdr:colOff>171450</xdr:colOff>
                    <xdr:row>23</xdr:row>
                    <xdr:rowOff>95250</xdr:rowOff>
                  </from>
                  <to>
                    <xdr:col>3</xdr:col>
                    <xdr:colOff>3209925</xdr:colOff>
                    <xdr:row>23</xdr:row>
                    <xdr:rowOff>361950</xdr:rowOff>
                  </to>
                </anchor>
              </controlPr>
            </control>
          </mc:Choice>
        </mc:AlternateContent>
        <mc:AlternateContent xmlns:mc="http://schemas.openxmlformats.org/markup-compatibility/2006">
          <mc:Choice Requires="x14">
            <control shapeId="11343" r:id="rId83" name="Drop Down 79">
              <controlPr defaultSize="0" autoLine="0" autoPict="0">
                <anchor moveWithCells="1">
                  <from>
                    <xdr:col>3</xdr:col>
                    <xdr:colOff>171450</xdr:colOff>
                    <xdr:row>24</xdr:row>
                    <xdr:rowOff>95250</xdr:rowOff>
                  </from>
                  <to>
                    <xdr:col>3</xdr:col>
                    <xdr:colOff>3209925</xdr:colOff>
                    <xdr:row>24</xdr:row>
                    <xdr:rowOff>361950</xdr:rowOff>
                  </to>
                </anchor>
              </controlPr>
            </control>
          </mc:Choice>
        </mc:AlternateContent>
        <mc:AlternateContent xmlns:mc="http://schemas.openxmlformats.org/markup-compatibility/2006">
          <mc:Choice Requires="x14">
            <control shapeId="11344" r:id="rId84" name="Drop Down 80">
              <controlPr defaultSize="0" autoLine="0" autoPict="0">
                <anchor moveWithCells="1">
                  <from>
                    <xdr:col>3</xdr:col>
                    <xdr:colOff>171450</xdr:colOff>
                    <xdr:row>25</xdr:row>
                    <xdr:rowOff>95250</xdr:rowOff>
                  </from>
                  <to>
                    <xdr:col>3</xdr:col>
                    <xdr:colOff>3209925</xdr:colOff>
                    <xdr:row>25</xdr:row>
                    <xdr:rowOff>361950</xdr:rowOff>
                  </to>
                </anchor>
              </controlPr>
            </control>
          </mc:Choice>
        </mc:AlternateContent>
        <mc:AlternateContent xmlns:mc="http://schemas.openxmlformats.org/markup-compatibility/2006">
          <mc:Choice Requires="x14">
            <control shapeId="11345" r:id="rId85" name="Check Box 81">
              <controlPr defaultSize="0" autoFill="0" autoLine="0" autoPict="0">
                <anchor moveWithCells="1">
                  <from>
                    <xdr:col>21</xdr:col>
                    <xdr:colOff>209550</xdr:colOff>
                    <xdr:row>4</xdr:row>
                    <xdr:rowOff>142875</xdr:rowOff>
                  </from>
                  <to>
                    <xdr:col>21</xdr:col>
                    <xdr:colOff>533400</xdr:colOff>
                    <xdr:row>4</xdr:row>
                    <xdr:rowOff>371475</xdr:rowOff>
                  </to>
                </anchor>
              </controlPr>
            </control>
          </mc:Choice>
        </mc:AlternateContent>
        <mc:AlternateContent xmlns:mc="http://schemas.openxmlformats.org/markup-compatibility/2006">
          <mc:Choice Requires="x14">
            <control shapeId="11346" r:id="rId86" name="Check Box 82">
              <controlPr defaultSize="0" autoFill="0" autoLine="0" autoPict="0">
                <anchor moveWithCells="1">
                  <from>
                    <xdr:col>21</xdr:col>
                    <xdr:colOff>200025</xdr:colOff>
                    <xdr:row>5</xdr:row>
                    <xdr:rowOff>152400</xdr:rowOff>
                  </from>
                  <to>
                    <xdr:col>21</xdr:col>
                    <xdr:colOff>533400</xdr:colOff>
                    <xdr:row>5</xdr:row>
                    <xdr:rowOff>371475</xdr:rowOff>
                  </to>
                </anchor>
              </controlPr>
            </control>
          </mc:Choice>
        </mc:AlternateContent>
        <mc:AlternateContent xmlns:mc="http://schemas.openxmlformats.org/markup-compatibility/2006">
          <mc:Choice Requires="x14">
            <control shapeId="11347" r:id="rId87" name="Check Box 83">
              <controlPr defaultSize="0" autoFill="0" autoLine="0" autoPict="0">
                <anchor moveWithCells="1">
                  <from>
                    <xdr:col>21</xdr:col>
                    <xdr:colOff>200025</xdr:colOff>
                    <xdr:row>6</xdr:row>
                    <xdr:rowOff>123825</xdr:rowOff>
                  </from>
                  <to>
                    <xdr:col>21</xdr:col>
                    <xdr:colOff>533400</xdr:colOff>
                    <xdr:row>6</xdr:row>
                    <xdr:rowOff>342900</xdr:rowOff>
                  </to>
                </anchor>
              </controlPr>
            </control>
          </mc:Choice>
        </mc:AlternateContent>
        <mc:AlternateContent xmlns:mc="http://schemas.openxmlformats.org/markup-compatibility/2006">
          <mc:Choice Requires="x14">
            <control shapeId="11348" r:id="rId88" name="Check Box 84">
              <controlPr defaultSize="0" autoFill="0" autoLine="0" autoPict="0">
                <anchor moveWithCells="1">
                  <from>
                    <xdr:col>21</xdr:col>
                    <xdr:colOff>190500</xdr:colOff>
                    <xdr:row>7</xdr:row>
                    <xdr:rowOff>123825</xdr:rowOff>
                  </from>
                  <to>
                    <xdr:col>21</xdr:col>
                    <xdr:colOff>514350</xdr:colOff>
                    <xdr:row>7</xdr:row>
                    <xdr:rowOff>352425</xdr:rowOff>
                  </to>
                </anchor>
              </controlPr>
            </control>
          </mc:Choice>
        </mc:AlternateContent>
        <mc:AlternateContent xmlns:mc="http://schemas.openxmlformats.org/markup-compatibility/2006">
          <mc:Choice Requires="x14">
            <control shapeId="11349" r:id="rId89" name="Check Box 85">
              <controlPr defaultSize="0" autoFill="0" autoLine="0" autoPict="0">
                <anchor moveWithCells="1">
                  <from>
                    <xdr:col>21</xdr:col>
                    <xdr:colOff>190500</xdr:colOff>
                    <xdr:row>8</xdr:row>
                    <xdr:rowOff>85725</xdr:rowOff>
                  </from>
                  <to>
                    <xdr:col>21</xdr:col>
                    <xdr:colOff>514350</xdr:colOff>
                    <xdr:row>8</xdr:row>
                    <xdr:rowOff>314325</xdr:rowOff>
                  </to>
                </anchor>
              </controlPr>
            </control>
          </mc:Choice>
        </mc:AlternateContent>
        <mc:AlternateContent xmlns:mc="http://schemas.openxmlformats.org/markup-compatibility/2006">
          <mc:Choice Requires="x14">
            <control shapeId="11350" r:id="rId90" name="Drop Down 86">
              <controlPr defaultSize="0" autoLine="0" autoPict="0">
                <anchor moveWithCells="1" sizeWithCells="1">
                  <from>
                    <xdr:col>21</xdr:col>
                    <xdr:colOff>161925</xdr:colOff>
                    <xdr:row>12</xdr:row>
                    <xdr:rowOff>114300</xdr:rowOff>
                  </from>
                  <to>
                    <xdr:col>22</xdr:col>
                    <xdr:colOff>371475</xdr:colOff>
                    <xdr:row>12</xdr:row>
                    <xdr:rowOff>390525</xdr:rowOff>
                  </to>
                </anchor>
              </controlPr>
            </control>
          </mc:Choice>
        </mc:AlternateContent>
        <mc:AlternateContent xmlns:mc="http://schemas.openxmlformats.org/markup-compatibility/2006">
          <mc:Choice Requires="x14">
            <control shapeId="11351" r:id="rId91" name="Drop Down 87">
              <controlPr defaultSize="0" autoLine="0" autoPict="0">
                <anchor moveWithCells="1" sizeWithCells="1">
                  <from>
                    <xdr:col>21</xdr:col>
                    <xdr:colOff>161925</xdr:colOff>
                    <xdr:row>13</xdr:row>
                    <xdr:rowOff>95250</xdr:rowOff>
                  </from>
                  <to>
                    <xdr:col>22</xdr:col>
                    <xdr:colOff>371475</xdr:colOff>
                    <xdr:row>13</xdr:row>
                    <xdr:rowOff>371475</xdr:rowOff>
                  </to>
                </anchor>
              </controlPr>
            </control>
          </mc:Choice>
        </mc:AlternateContent>
        <mc:AlternateContent xmlns:mc="http://schemas.openxmlformats.org/markup-compatibility/2006">
          <mc:Choice Requires="x14">
            <control shapeId="11352" r:id="rId92" name="Drop Down 88">
              <controlPr defaultSize="0" autoLine="0" autoPict="0">
                <anchor moveWithCells="1" sizeWithCells="1">
                  <from>
                    <xdr:col>21</xdr:col>
                    <xdr:colOff>142875</xdr:colOff>
                    <xdr:row>14</xdr:row>
                    <xdr:rowOff>76200</xdr:rowOff>
                  </from>
                  <to>
                    <xdr:col>22</xdr:col>
                    <xdr:colOff>352425</xdr:colOff>
                    <xdr:row>14</xdr:row>
                    <xdr:rowOff>352425</xdr:rowOff>
                  </to>
                </anchor>
              </controlPr>
            </control>
          </mc:Choice>
        </mc:AlternateContent>
        <mc:AlternateContent xmlns:mc="http://schemas.openxmlformats.org/markup-compatibility/2006">
          <mc:Choice Requires="x14">
            <control shapeId="11353" r:id="rId93" name="Drop Down 89">
              <controlPr defaultSize="0" autoLine="0" autoPict="0">
                <anchor moveWithCells="1" sizeWithCells="1">
                  <from>
                    <xdr:col>21</xdr:col>
                    <xdr:colOff>142875</xdr:colOff>
                    <xdr:row>15</xdr:row>
                    <xdr:rowOff>85725</xdr:rowOff>
                  </from>
                  <to>
                    <xdr:col>22</xdr:col>
                    <xdr:colOff>352425</xdr:colOff>
                    <xdr:row>15</xdr:row>
                    <xdr:rowOff>361950</xdr:rowOff>
                  </to>
                </anchor>
              </controlPr>
            </control>
          </mc:Choice>
        </mc:AlternateContent>
        <mc:AlternateContent xmlns:mc="http://schemas.openxmlformats.org/markup-compatibility/2006">
          <mc:Choice Requires="x14">
            <control shapeId="11354" r:id="rId94" name="Drop Down 90">
              <controlPr defaultSize="0" autoLine="0" autoPict="0">
                <anchor moveWithCells="1" sizeWithCells="1">
                  <from>
                    <xdr:col>21</xdr:col>
                    <xdr:colOff>142875</xdr:colOff>
                    <xdr:row>16</xdr:row>
                    <xdr:rowOff>66675</xdr:rowOff>
                  </from>
                  <to>
                    <xdr:col>22</xdr:col>
                    <xdr:colOff>352425</xdr:colOff>
                    <xdr:row>16</xdr:row>
                    <xdr:rowOff>342900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W30"/>
  <sheetViews>
    <sheetView topLeftCell="C1" zoomScale="70" zoomScaleNormal="70" workbookViewId="0">
      <pane ySplit="6" topLeftCell="A7" activePane="bottomLeft" state="frozen"/>
      <selection activeCell="A3" activeCellId="1" sqref="A1:T2 A3:Y44"/>
      <selection pane="bottomLeft" activeCell="D7" sqref="D7"/>
    </sheetView>
  </sheetViews>
  <sheetFormatPr defaultColWidth="9.140625" defaultRowHeight="15" x14ac:dyDescent="0.25"/>
  <cols>
    <col min="1" max="1" width="10.28515625" style="102" hidden="1" customWidth="1"/>
    <col min="2" max="2" width="7.85546875" style="102" hidden="1" customWidth="1"/>
    <col min="3" max="3" width="4.140625" style="102" customWidth="1"/>
    <col min="4" max="4" width="50.140625" style="102" customWidth="1"/>
    <col min="5" max="5" width="15.140625" style="102" customWidth="1"/>
    <col min="6" max="8" width="17.140625" style="102" hidden="1" customWidth="1"/>
    <col min="9" max="9" width="15.42578125" style="102" customWidth="1"/>
    <col min="10" max="10" width="24.28515625" style="102" customWidth="1"/>
    <col min="11" max="11" width="21.5703125" style="102" customWidth="1"/>
    <col min="12" max="12" width="23.28515625" style="102" hidden="1" customWidth="1"/>
    <col min="13" max="13" width="18.140625" style="102" customWidth="1"/>
    <col min="14" max="15" width="15.85546875" style="102" customWidth="1"/>
    <col min="16" max="16" width="8.28515625" style="102" customWidth="1"/>
    <col min="17" max="17" width="6.5703125" style="102" customWidth="1"/>
    <col min="18" max="18" width="9.140625" style="102"/>
    <col min="19" max="19" width="11.42578125" style="102" customWidth="1"/>
    <col min="20" max="20" width="0.140625" style="102" hidden="1" customWidth="1"/>
    <col min="21" max="21" width="0.28515625" style="102" customWidth="1"/>
    <col min="22" max="22" width="9.140625" style="102" customWidth="1"/>
    <col min="23" max="23" width="7.5703125" style="102" customWidth="1"/>
    <col min="24" max="24" width="4.7109375" style="102" customWidth="1"/>
    <col min="25" max="16384" width="9.140625" style="102"/>
  </cols>
  <sheetData>
    <row r="1" spans="1:23" ht="40.5" customHeight="1" thickBot="1" x14ac:dyDescent="0.3">
      <c r="C1" s="365" t="s">
        <v>178</v>
      </c>
      <c r="D1" s="366"/>
      <c r="E1" s="366"/>
      <c r="F1" s="366"/>
      <c r="G1" s="366"/>
      <c r="H1" s="366"/>
      <c r="I1" s="366"/>
      <c r="J1" s="366"/>
      <c r="K1" s="366"/>
      <c r="L1" s="366"/>
      <c r="M1" s="366"/>
      <c r="N1" s="366"/>
      <c r="O1" s="367"/>
      <c r="P1" s="199"/>
      <c r="Q1" s="200"/>
      <c r="R1" s="380" t="s">
        <v>9</v>
      </c>
      <c r="S1" s="380"/>
      <c r="T1" s="380"/>
      <c r="U1" s="200"/>
      <c r="V1" s="200"/>
      <c r="W1" s="171"/>
    </row>
    <row r="2" spans="1:23" ht="90.75" customHeight="1" thickBot="1" x14ac:dyDescent="0.3">
      <c r="C2" s="368" t="s">
        <v>125</v>
      </c>
      <c r="D2" s="369"/>
      <c r="E2" s="369"/>
      <c r="F2" s="369"/>
      <c r="G2" s="369"/>
      <c r="H2" s="369"/>
      <c r="I2" s="369"/>
      <c r="J2" s="369"/>
      <c r="K2" s="369"/>
      <c r="L2" s="369"/>
      <c r="M2" s="369"/>
      <c r="N2" s="369"/>
      <c r="O2" s="369"/>
      <c r="P2" s="201"/>
      <c r="Q2" s="202"/>
      <c r="R2" s="302" t="s">
        <v>10</v>
      </c>
      <c r="S2" s="302"/>
      <c r="T2" s="302"/>
      <c r="U2" s="171"/>
      <c r="V2" s="171"/>
      <c r="W2" s="171"/>
    </row>
    <row r="3" spans="1:23" ht="21.75" customHeight="1" thickBot="1" x14ac:dyDescent="0.35">
      <c r="A3" s="24" t="s">
        <v>46</v>
      </c>
      <c r="C3" s="373" t="s">
        <v>6</v>
      </c>
      <c r="D3" s="374"/>
      <c r="E3" s="374"/>
      <c r="F3" s="374"/>
      <c r="G3" s="374"/>
      <c r="H3" s="374"/>
      <c r="I3" s="374"/>
      <c r="J3" s="374"/>
      <c r="K3" s="374"/>
      <c r="L3" s="374"/>
      <c r="M3" s="374"/>
      <c r="N3" s="374"/>
      <c r="O3" s="374"/>
      <c r="P3" s="374"/>
      <c r="Q3" s="374"/>
      <c r="R3" s="374"/>
      <c r="S3" s="374"/>
      <c r="T3" s="374"/>
      <c r="U3" s="374"/>
      <c r="V3" s="374"/>
      <c r="W3" s="375"/>
    </row>
    <row r="4" spans="1:23" ht="62.25" customHeight="1" x14ac:dyDescent="0.25">
      <c r="C4" s="352" t="s">
        <v>189</v>
      </c>
      <c r="D4" s="353"/>
      <c r="E4" s="354" t="s">
        <v>137</v>
      </c>
      <c r="F4" s="355"/>
      <c r="G4" s="355"/>
      <c r="H4" s="355"/>
      <c r="I4" s="356"/>
      <c r="J4" s="370" t="s">
        <v>134</v>
      </c>
      <c r="K4" s="371"/>
      <c r="L4" s="372"/>
      <c r="M4" s="381" t="s">
        <v>130</v>
      </c>
      <c r="N4" s="386" t="s">
        <v>133</v>
      </c>
      <c r="O4" s="387"/>
      <c r="P4" s="342" t="s">
        <v>190</v>
      </c>
      <c r="Q4" s="343"/>
      <c r="R4" s="343"/>
      <c r="S4" s="343"/>
      <c r="T4" s="343"/>
      <c r="U4" s="343"/>
      <c r="V4" s="343"/>
      <c r="W4" s="344"/>
    </row>
    <row r="5" spans="1:23" ht="34.5" customHeight="1" x14ac:dyDescent="0.25">
      <c r="C5" s="348" t="s">
        <v>45</v>
      </c>
      <c r="D5" s="349"/>
      <c r="E5" s="297" t="s">
        <v>136</v>
      </c>
      <c r="F5" s="357" t="s">
        <v>72</v>
      </c>
      <c r="G5" s="357" t="s">
        <v>73</v>
      </c>
      <c r="H5" s="357" t="s">
        <v>74</v>
      </c>
      <c r="I5" s="350" t="s">
        <v>129</v>
      </c>
      <c r="J5" s="376" t="s">
        <v>124</v>
      </c>
      <c r="K5" s="359" t="s">
        <v>71</v>
      </c>
      <c r="L5" s="359" t="s">
        <v>49</v>
      </c>
      <c r="M5" s="381"/>
      <c r="N5" s="378" t="s">
        <v>184</v>
      </c>
      <c r="O5" s="383" t="s">
        <v>131</v>
      </c>
      <c r="P5" s="361" t="s">
        <v>36</v>
      </c>
      <c r="Q5" s="362"/>
      <c r="R5" s="362"/>
      <c r="S5" s="362"/>
      <c r="T5" s="6"/>
      <c r="U5" s="6" t="b">
        <v>0</v>
      </c>
      <c r="V5" s="103"/>
      <c r="W5" s="345" t="str">
        <f>IF(OR(U5=TRUE,U6=TRUE,U7=TRUE,U8=TRUE,U9=TRUE),"Yes","")</f>
        <v/>
      </c>
    </row>
    <row r="6" spans="1:23" ht="34.5" customHeight="1" thickBot="1" x14ac:dyDescent="0.3">
      <c r="C6" s="348"/>
      <c r="D6" s="349"/>
      <c r="E6" s="385"/>
      <c r="F6" s="358"/>
      <c r="G6" s="358"/>
      <c r="H6" s="358"/>
      <c r="I6" s="351"/>
      <c r="J6" s="377"/>
      <c r="K6" s="360"/>
      <c r="L6" s="360"/>
      <c r="M6" s="382"/>
      <c r="N6" s="379"/>
      <c r="O6" s="384"/>
      <c r="P6" s="361" t="s">
        <v>37</v>
      </c>
      <c r="Q6" s="362"/>
      <c r="R6" s="362"/>
      <c r="S6" s="362"/>
      <c r="T6" s="6"/>
      <c r="U6" s="6" t="b">
        <v>0</v>
      </c>
      <c r="V6" s="103"/>
      <c r="W6" s="346"/>
    </row>
    <row r="7" spans="1:23" ht="34.5" customHeight="1" x14ac:dyDescent="0.25">
      <c r="A7" s="102">
        <v>1</v>
      </c>
      <c r="B7" s="102">
        <f t="shared" ref="B7:B26" si="0">INDEX(meals,A7)</f>
        <v>0</v>
      </c>
      <c r="C7" s="23">
        <v>1</v>
      </c>
      <c r="D7" s="21"/>
      <c r="E7" s="194" t="str">
        <f>IF(B7=0,"",IF((VLOOKUP(A7,'All Meals'!$A$12:$S$62,9))="",0,(VLOOKUP(A7,'All Meals'!$A$12:$S$62,9))))</f>
        <v/>
      </c>
      <c r="F7" s="194" t="str">
        <f>IF(B7=0,"",IF((VLOOKUP(A7,'All Meals'!$A$12:$S$62,12))="",0,(VLOOKUP(A7,'All Meals'!$A$12:$S$62,12))))</f>
        <v/>
      </c>
      <c r="G7" s="194" t="str">
        <f>IF(B7=0,"",IF((VLOOKUP(A7,'All Meals'!$A$12:$S$62,15))="",0,(VLOOKUP(A7,'All Meals'!$A$12:$S$62,15))))</f>
        <v/>
      </c>
      <c r="H7" s="194" t="str">
        <f>IF(B7=0,"",IF((VLOOKUP(A7,'All Meals'!$A$12:$S$62,18))="",0,(VLOOKUP(A7,'All Meals'!$A$12:$S$62,18))))</f>
        <v/>
      </c>
      <c r="I7" s="195" t="str">
        <f>IF(B7=0,"",IF(E7="","No",IF(E7&gt;=0.5,"Yes","No")))</f>
        <v/>
      </c>
      <c r="J7" s="194" t="str">
        <f>IF(B7=0,"",IF((VLOOKUP(A7,'All Meals'!$A$12:$S$62,4))="",0,(VLOOKUP(A7,'All Meals'!$A$12:$S$62,4))))</f>
        <v/>
      </c>
      <c r="K7" s="194" t="str">
        <f>IF(B7=0,"",IF((VLOOKUP(A7,'All Meals'!$A$12:$S$62,5))="",0,(VLOOKUP(A7,'All Meals'!$A$12:$S$62,5))))</f>
        <v/>
      </c>
      <c r="L7" s="194" t="str">
        <f>IF(B7=0,"",IF((VLOOKUP(A7,'All Meals'!$A$12:$S$62,6))="",0,(VLOOKUP(A7,'All Meals'!$A$12:$S$62,6))))</f>
        <v/>
      </c>
      <c r="M7" s="195" t="str">
        <f>IF(B7=0,"",IF(SUM(J7-L7)&gt;=1,"Yes","No"))</f>
        <v/>
      </c>
      <c r="N7" s="194" t="str">
        <f>IF(B7=0,"",IF((VLOOKUP(A7,'All Meals'!$A$12:$S$62,19))="",0,(VLOOKUP(A7,'All Meals'!$A$12:$S$62,19))))</f>
        <v/>
      </c>
      <c r="O7" s="195" t="str">
        <f t="shared" ref="O7:O26" si="1">IF(B7=0,"",IF(N7="","No",IF(N7&gt;=1,"Yes","No")))</f>
        <v/>
      </c>
      <c r="P7" s="361" t="s">
        <v>39</v>
      </c>
      <c r="Q7" s="362"/>
      <c r="R7" s="362"/>
      <c r="S7" s="362"/>
      <c r="T7" s="6"/>
      <c r="U7" s="6" t="b">
        <v>0</v>
      </c>
      <c r="V7" s="103"/>
      <c r="W7" s="346"/>
    </row>
    <row r="8" spans="1:23" ht="33.75" customHeight="1" x14ac:dyDescent="0.25">
      <c r="A8" s="102">
        <v>1</v>
      </c>
      <c r="B8" s="102">
        <f t="shared" si="0"/>
        <v>0</v>
      </c>
      <c r="C8" s="23">
        <v>2</v>
      </c>
      <c r="D8" s="20"/>
      <c r="E8" s="194" t="str">
        <f>IF(B8=0,"",IF((VLOOKUP(A8,'All Meals'!$A$12:$S$62,9))="",0,(VLOOKUP(A8,'All Meals'!$A$12:$S$62,9))))</f>
        <v/>
      </c>
      <c r="F8" s="194" t="str">
        <f>IF(B8=0,"",IF((VLOOKUP(A8,'All Meals'!$A$12:$S$62,12))="",0,(VLOOKUP(A8,'All Meals'!$A$12:$S$62,12))))</f>
        <v/>
      </c>
      <c r="G8" s="194" t="str">
        <f>IF(B8=0,"",IF((VLOOKUP(A8,'All Meals'!$A$12:$S$62,15))="",0,(VLOOKUP(A8,'All Meals'!$A$12:$S$62,15))))</f>
        <v/>
      </c>
      <c r="H8" s="194" t="str">
        <f>IF(B8=0,"",IF((VLOOKUP(A8,'All Meals'!$A$12:$S$62,18))="",0,(VLOOKUP(A8,'All Meals'!$A$12:$S$62,18))))</f>
        <v/>
      </c>
      <c r="I8" s="195" t="str">
        <f t="shared" ref="I8:I26" si="2">IF(B8=0,"",IF(E8="","No",IF(E8&gt;=0.5,"Yes","No")))</f>
        <v/>
      </c>
      <c r="J8" s="194" t="str">
        <f>IF(B8=0,"",IF((VLOOKUP(A8,'All Meals'!$A$12:$S$62,4))="",0,(VLOOKUP(A8,'All Meals'!$A$12:$S$62,4))))</f>
        <v/>
      </c>
      <c r="K8" s="194" t="str">
        <f>IF(B8=0,"",IF((VLOOKUP(A8,'All Meals'!$A$12:$S$62,5))="",0,(VLOOKUP(A8,'All Meals'!$A$12:$S$62,5))))</f>
        <v/>
      </c>
      <c r="L8" s="194" t="str">
        <f>IF(B8=0,"",IF((VLOOKUP(A8,'All Meals'!$A$12:$S$62,6))="",0,(VLOOKUP(A8,'All Meals'!$A$12:$S$62,6))))</f>
        <v/>
      </c>
      <c r="M8" s="195" t="str">
        <f t="shared" ref="M8:M26" si="3">IF(B8=0,"",IF(SUM(J8-L8)&gt;=1,"Yes","No"))</f>
        <v/>
      </c>
      <c r="N8" s="194" t="str">
        <f>IF(B8=0,"",IF((VLOOKUP(A8,'All Meals'!$A$12:$S$62,19))="",0,(VLOOKUP(A8,'All Meals'!$A$12:$S$62,19))))</f>
        <v/>
      </c>
      <c r="O8" s="195" t="str">
        <f t="shared" si="1"/>
        <v/>
      </c>
      <c r="P8" s="361" t="s">
        <v>38</v>
      </c>
      <c r="Q8" s="362"/>
      <c r="R8" s="362"/>
      <c r="S8" s="362"/>
      <c r="T8" s="6"/>
      <c r="U8" s="6" t="b">
        <v>0</v>
      </c>
      <c r="V8" s="103"/>
      <c r="W8" s="346"/>
    </row>
    <row r="9" spans="1:23" ht="33.75" customHeight="1" thickBot="1" x14ac:dyDescent="0.3">
      <c r="A9" s="102">
        <v>1</v>
      </c>
      <c r="B9" s="102">
        <f t="shared" si="0"/>
        <v>0</v>
      </c>
      <c r="C9" s="23">
        <v>3</v>
      </c>
      <c r="D9" s="20"/>
      <c r="E9" s="194" t="str">
        <f>IF(B9=0,"",IF((VLOOKUP(A9,'All Meals'!$A$12:$S$62,9))="",0,(VLOOKUP(A9,'All Meals'!$A$12:$S$62,9))))</f>
        <v/>
      </c>
      <c r="F9" s="194" t="str">
        <f>IF(B9=0,"",IF((VLOOKUP(A9,'All Meals'!$A$12:$S$62,12))="",0,(VLOOKUP(A9,'All Meals'!$A$12:$S$62,12))))</f>
        <v/>
      </c>
      <c r="G9" s="194" t="str">
        <f>IF(B9=0,"",IF((VLOOKUP(A9,'All Meals'!$A$12:$S$62,15))="",0,(VLOOKUP(A9,'All Meals'!$A$12:$S$62,15))))</f>
        <v/>
      </c>
      <c r="H9" s="194" t="str">
        <f>IF(B9=0,"",IF((VLOOKUP(A9,'All Meals'!$A$12:$S$62,18))="",0,(VLOOKUP(A9,'All Meals'!$A$12:$S$62,18))))</f>
        <v/>
      </c>
      <c r="I9" s="195" t="str">
        <f t="shared" si="2"/>
        <v/>
      </c>
      <c r="J9" s="194" t="str">
        <f>IF(B9=0,"",IF((VLOOKUP(A9,'All Meals'!$A$12:$S$62,4))="",0,(VLOOKUP(A9,'All Meals'!$A$12:$S$62,4))))</f>
        <v/>
      </c>
      <c r="K9" s="194" t="str">
        <f>IF(B9=0,"",IF((VLOOKUP(A9,'All Meals'!$A$12:$S$62,5))="",0,(VLOOKUP(A9,'All Meals'!$A$12:$S$62,5))))</f>
        <v/>
      </c>
      <c r="L9" s="194" t="str">
        <f>IF(B9=0,"",IF((VLOOKUP(A9,'All Meals'!$A$12:$S$62,6))="",0,(VLOOKUP(A9,'All Meals'!$A$12:$S$62,6))))</f>
        <v/>
      </c>
      <c r="M9" s="195" t="str">
        <f t="shared" si="3"/>
        <v/>
      </c>
      <c r="N9" s="194" t="str">
        <f>IF(B9=0,"",IF((VLOOKUP(A9,'All Meals'!$A$12:$S$62,19))="",0,(VLOOKUP(A9,'All Meals'!$A$12:$S$62,19))))</f>
        <v/>
      </c>
      <c r="O9" s="195" t="str">
        <f t="shared" si="1"/>
        <v/>
      </c>
      <c r="P9" s="363" t="s">
        <v>40</v>
      </c>
      <c r="Q9" s="364"/>
      <c r="R9" s="364"/>
      <c r="S9" s="364"/>
      <c r="T9" s="7"/>
      <c r="U9" s="7" t="b">
        <v>0</v>
      </c>
      <c r="V9" s="5"/>
      <c r="W9" s="347"/>
    </row>
    <row r="10" spans="1:23" ht="33.75" customHeight="1" thickBot="1" x14ac:dyDescent="0.3">
      <c r="A10" s="102">
        <v>1</v>
      </c>
      <c r="B10" s="102">
        <f t="shared" si="0"/>
        <v>0</v>
      </c>
      <c r="C10" s="23">
        <v>4</v>
      </c>
      <c r="D10" s="20"/>
      <c r="E10" s="194" t="str">
        <f>IF(B10=0,"",IF((VLOOKUP(A10,'All Meals'!$A$12:$S$62,9))="",0,(VLOOKUP(A10,'All Meals'!$A$12:$S$62,9))))</f>
        <v/>
      </c>
      <c r="F10" s="194" t="str">
        <f>IF(B10=0,"",IF((VLOOKUP(A10,'All Meals'!$A$12:$S$62,12))="",0,(VLOOKUP(A10,'All Meals'!$A$12:$S$62,12))))</f>
        <v/>
      </c>
      <c r="G10" s="194" t="str">
        <f>IF(B10=0,"",IF((VLOOKUP(A10,'All Meals'!$A$12:$S$62,15))="",0,(VLOOKUP(A10,'All Meals'!$A$12:$S$62,15))))</f>
        <v/>
      </c>
      <c r="H10" s="194" t="str">
        <f>IF(B10=0,"",IF((VLOOKUP(A10,'All Meals'!$A$12:$S$62,18))="",0,(VLOOKUP(A10,'All Meals'!$A$12:$S$62,18))))</f>
        <v/>
      </c>
      <c r="I10" s="195" t="str">
        <f t="shared" si="2"/>
        <v/>
      </c>
      <c r="J10" s="194" t="str">
        <f>IF(B10=0,"",IF((VLOOKUP(A10,'All Meals'!$A$12:$S$62,4))="",0,(VLOOKUP(A10,'All Meals'!$A$12:$S$62,4))))</f>
        <v/>
      </c>
      <c r="K10" s="194" t="str">
        <f>IF(B10=0,"",IF((VLOOKUP(A10,'All Meals'!$A$12:$S$62,5))="",0,(VLOOKUP(A10,'All Meals'!$A$12:$S$62,5))))</f>
        <v/>
      </c>
      <c r="L10" s="194" t="str">
        <f>IF(B10=0,"",IF((VLOOKUP(A10,'All Meals'!$A$12:$S$62,6))="",0,(VLOOKUP(A10,'All Meals'!$A$12:$S$62,6))))</f>
        <v/>
      </c>
      <c r="M10" s="195" t="str">
        <f t="shared" si="3"/>
        <v/>
      </c>
      <c r="N10" s="194" t="str">
        <f>IF(B10=0,"",IF((VLOOKUP(A10,'All Meals'!$A$12:$S$62,19))="",0,(VLOOKUP(A10,'All Meals'!$A$12:$S$62,19))))</f>
        <v/>
      </c>
      <c r="O10" s="195" t="str">
        <f t="shared" si="1"/>
        <v/>
      </c>
    </row>
    <row r="11" spans="1:23" ht="33.75" customHeight="1" x14ac:dyDescent="0.25">
      <c r="A11" s="102">
        <v>1</v>
      </c>
      <c r="B11" s="102">
        <f t="shared" si="0"/>
        <v>0</v>
      </c>
      <c r="C11" s="23">
        <v>5</v>
      </c>
      <c r="D11" s="20"/>
      <c r="E11" s="194" t="str">
        <f>IF(B11=0,"",IF((VLOOKUP(A11,'All Meals'!$A$12:$S$62,9))="",0,(VLOOKUP(A11,'All Meals'!$A$12:$S$62,9))))</f>
        <v/>
      </c>
      <c r="F11" s="194" t="str">
        <f>IF(B11=0,"",IF((VLOOKUP(A11,'All Meals'!$A$12:$S$62,12))="",0,(VLOOKUP(A11,'All Meals'!$A$12:$S$62,12))))</f>
        <v/>
      </c>
      <c r="G11" s="194" t="str">
        <f>IF(B11=0,"",IF((VLOOKUP(A11,'All Meals'!$A$12:$S$62,15))="",0,(VLOOKUP(A11,'All Meals'!$A$12:$S$62,15))))</f>
        <v/>
      </c>
      <c r="H11" s="194" t="str">
        <f>IF(B11=0,"",IF((VLOOKUP(A11,'All Meals'!$A$12:$S$62,18))="",0,(VLOOKUP(A11,'All Meals'!$A$12:$S$62,18))))</f>
        <v/>
      </c>
      <c r="I11" s="195" t="str">
        <f t="shared" si="2"/>
        <v/>
      </c>
      <c r="J11" s="194" t="str">
        <f>IF(B11=0,"",IF((VLOOKUP(A11,'All Meals'!$A$12:$S$62,4))="",0,(VLOOKUP(A11,'All Meals'!$A$12:$S$62,4))))</f>
        <v/>
      </c>
      <c r="K11" s="194" t="str">
        <f>IF(B11=0,"",IF((VLOOKUP(A11,'All Meals'!$A$12:$S$62,5))="",0,(VLOOKUP(A11,'All Meals'!$A$12:$S$62,5))))</f>
        <v/>
      </c>
      <c r="L11" s="194" t="str">
        <f>IF(B11=0,"",IF((VLOOKUP(A11,'All Meals'!$A$12:$S$62,6))="",0,(VLOOKUP(A11,'All Meals'!$A$12:$S$62,6))))</f>
        <v/>
      </c>
      <c r="M11" s="195" t="str">
        <f t="shared" si="3"/>
        <v/>
      </c>
      <c r="N11" s="194" t="str">
        <f>IF(B11=0,"",IF((VLOOKUP(A11,'All Meals'!$A$12:$S$62,19))="",0,(VLOOKUP(A11,'All Meals'!$A$12:$S$62,19))))</f>
        <v/>
      </c>
      <c r="O11" s="195" t="str">
        <f t="shared" si="1"/>
        <v/>
      </c>
      <c r="Q11" s="392" t="s">
        <v>24</v>
      </c>
      <c r="R11" s="393"/>
      <c r="S11" s="393"/>
      <c r="T11" s="393"/>
      <c r="U11" s="393"/>
      <c r="V11" s="393"/>
      <c r="W11" s="394"/>
    </row>
    <row r="12" spans="1:23" ht="33.75" customHeight="1" thickBot="1" x14ac:dyDescent="0.3">
      <c r="A12" s="102">
        <v>1</v>
      </c>
      <c r="B12" s="102">
        <f t="shared" si="0"/>
        <v>0</v>
      </c>
      <c r="C12" s="23">
        <v>6</v>
      </c>
      <c r="D12" s="20"/>
      <c r="E12" s="194" t="str">
        <f>IF(B12=0,"",IF((VLOOKUP(A12,'All Meals'!$A$12:$S$62,9))="",0,(VLOOKUP(A12,'All Meals'!$A$12:$S$62,9))))</f>
        <v/>
      </c>
      <c r="F12" s="194" t="str">
        <f>IF(B12=0,"",IF((VLOOKUP(A12,'All Meals'!$A$12:$S$62,12))="",0,(VLOOKUP(A12,'All Meals'!$A$12:$S$62,12))))</f>
        <v/>
      </c>
      <c r="G12" s="194" t="str">
        <f>IF(B12=0,"",IF((VLOOKUP(A12,'All Meals'!$A$12:$S$62,15))="",0,(VLOOKUP(A12,'All Meals'!$A$12:$S$62,15))))</f>
        <v/>
      </c>
      <c r="H12" s="194" t="str">
        <f>IF(B12=0,"",IF((VLOOKUP(A12,'All Meals'!$A$12:$S$62,18))="",0,(VLOOKUP(A12,'All Meals'!$A$12:$S$62,18))))</f>
        <v/>
      </c>
      <c r="I12" s="195" t="str">
        <f t="shared" si="2"/>
        <v/>
      </c>
      <c r="J12" s="194" t="str">
        <f>IF(B12=0,"",IF((VLOOKUP(A12,'All Meals'!$A$12:$S$62,4))="",0,(VLOOKUP(A12,'All Meals'!$A$12:$S$62,4))))</f>
        <v/>
      </c>
      <c r="K12" s="194" t="str">
        <f>IF(B12=0,"",IF((VLOOKUP(A12,'All Meals'!$A$12:$S$62,5))="",0,(VLOOKUP(A12,'All Meals'!$A$12:$S$62,5))))</f>
        <v/>
      </c>
      <c r="L12" s="194" t="str">
        <f>IF(B12=0,"",IF((VLOOKUP(A12,'All Meals'!$A$12:$S$62,6))="",0,(VLOOKUP(A12,'All Meals'!$A$12:$S$62,6))))</f>
        <v/>
      </c>
      <c r="M12" s="195" t="str">
        <f t="shared" si="3"/>
        <v/>
      </c>
      <c r="N12" s="194" t="str">
        <f>IF(B12=0,"",IF((VLOOKUP(A12,'All Meals'!$A$12:$S$62,19))="",0,(VLOOKUP(A12,'All Meals'!$A$12:$S$62,19))))</f>
        <v/>
      </c>
      <c r="O12" s="195" t="str">
        <f t="shared" si="1"/>
        <v/>
      </c>
      <c r="Q12" s="395"/>
      <c r="R12" s="396"/>
      <c r="S12" s="396"/>
      <c r="T12" s="396"/>
      <c r="U12" s="396"/>
      <c r="V12" s="396"/>
      <c r="W12" s="397"/>
    </row>
    <row r="13" spans="1:23" ht="33.75" customHeight="1" x14ac:dyDescent="0.25">
      <c r="A13" s="102">
        <v>1</v>
      </c>
      <c r="B13" s="102">
        <f t="shared" si="0"/>
        <v>0</v>
      </c>
      <c r="C13" s="23">
        <v>7</v>
      </c>
      <c r="D13" s="20"/>
      <c r="E13" s="194" t="str">
        <f>IF(B13=0,"",IF((VLOOKUP(A13,'All Meals'!$A$12:$S$62,9))="",0,(VLOOKUP(A13,'All Meals'!$A$12:$S$62,9))))</f>
        <v/>
      </c>
      <c r="F13" s="194" t="str">
        <f>IF(B13=0,"",IF((VLOOKUP(A13,'All Meals'!$A$12:$S$62,12))="",0,(VLOOKUP(A13,'All Meals'!$A$12:$S$62,12))))</f>
        <v/>
      </c>
      <c r="G13" s="194" t="str">
        <f>IF(B13=0,"",IF((VLOOKUP(A13,'All Meals'!$A$12:$S$62,15))="",0,(VLOOKUP(A13,'All Meals'!$A$12:$S$62,15))))</f>
        <v/>
      </c>
      <c r="H13" s="194" t="str">
        <f>IF(B13=0,"",IF((VLOOKUP(A13,'All Meals'!$A$12:$S$62,18))="",0,(VLOOKUP(A13,'All Meals'!$A$12:$S$62,18))))</f>
        <v/>
      </c>
      <c r="I13" s="195" t="str">
        <f t="shared" si="2"/>
        <v/>
      </c>
      <c r="J13" s="194" t="str">
        <f>IF(B13=0,"",IF((VLOOKUP(A13,'All Meals'!$A$12:$S$62,4))="",0,(VLOOKUP(A13,'All Meals'!$A$12:$S$62,4))))</f>
        <v/>
      </c>
      <c r="K13" s="194" t="str">
        <f>IF(B13=0,"",IF((VLOOKUP(A13,'All Meals'!$A$12:$S$62,5))="",0,(VLOOKUP(A13,'All Meals'!$A$12:$S$62,5))))</f>
        <v/>
      </c>
      <c r="L13" s="194" t="str">
        <f>IF(B13=0,"",IF((VLOOKUP(A13,'All Meals'!$A$12:$S$62,6))="",0,(VLOOKUP(A13,'All Meals'!$A$12:$S$62,6))))</f>
        <v/>
      </c>
      <c r="M13" s="195" t="str">
        <f t="shared" si="3"/>
        <v/>
      </c>
      <c r="N13" s="194" t="str">
        <f>IF(B13=0,"",IF((VLOOKUP(A13,'All Meals'!$A$12:$S$62,19))="",0,(VLOOKUP(A13,'All Meals'!$A$12:$S$62,19))))</f>
        <v/>
      </c>
      <c r="O13" s="195" t="str">
        <f t="shared" si="1"/>
        <v/>
      </c>
      <c r="Q13" s="425" t="s">
        <v>29</v>
      </c>
      <c r="R13" s="426"/>
      <c r="S13" s="426"/>
      <c r="T13" s="103">
        <v>1</v>
      </c>
      <c r="U13" s="103">
        <f>INDEX(Cups,T13)</f>
        <v>0</v>
      </c>
      <c r="V13" s="421"/>
      <c r="W13" s="422"/>
    </row>
    <row r="14" spans="1:23" ht="33.75" customHeight="1" x14ac:dyDescent="0.25">
      <c r="A14" s="102">
        <v>1</v>
      </c>
      <c r="B14" s="102">
        <f t="shared" si="0"/>
        <v>0</v>
      </c>
      <c r="C14" s="23">
        <v>8</v>
      </c>
      <c r="D14" s="20"/>
      <c r="E14" s="194" t="str">
        <f>IF(B14=0,"",IF((VLOOKUP(A14,'All Meals'!$A$12:$S$62,9))="",0,(VLOOKUP(A14,'All Meals'!$A$12:$S$62,9))))</f>
        <v/>
      </c>
      <c r="F14" s="194" t="str">
        <f>IF(B14=0,"",IF((VLOOKUP(A14,'All Meals'!$A$12:$S$62,12))="",0,(VLOOKUP(A14,'All Meals'!$A$12:$S$62,12))))</f>
        <v/>
      </c>
      <c r="G14" s="194" t="str">
        <f>IF(B14=0,"",IF((VLOOKUP(A14,'All Meals'!$A$12:$S$62,15))="",0,(VLOOKUP(A14,'All Meals'!$A$12:$S$62,15))))</f>
        <v/>
      </c>
      <c r="H14" s="194" t="str">
        <f>IF(B14=0,"",IF((VLOOKUP(A14,'All Meals'!$A$12:$S$62,18))="",0,(VLOOKUP(A14,'All Meals'!$A$12:$S$62,18))))</f>
        <v/>
      </c>
      <c r="I14" s="195" t="str">
        <f t="shared" si="2"/>
        <v/>
      </c>
      <c r="J14" s="194" t="str">
        <f>IF(B14=0,"",IF((VLOOKUP(A14,'All Meals'!$A$12:$S$62,4))="",0,(VLOOKUP(A14,'All Meals'!$A$12:$S$62,4))))</f>
        <v/>
      </c>
      <c r="K14" s="194" t="str">
        <f>IF(B14=0,"",IF((VLOOKUP(A14,'All Meals'!$A$12:$S$62,5))="",0,(VLOOKUP(A14,'All Meals'!$A$12:$S$62,5))))</f>
        <v/>
      </c>
      <c r="L14" s="194" t="str">
        <f>IF(B14=0,"",IF((VLOOKUP(A14,'All Meals'!$A$12:$S$62,6))="",0,(VLOOKUP(A14,'All Meals'!$A$12:$S$62,6))))</f>
        <v/>
      </c>
      <c r="M14" s="195" t="str">
        <f t="shared" si="3"/>
        <v/>
      </c>
      <c r="N14" s="194" t="str">
        <f>IF(B14=0,"",IF((VLOOKUP(A14,'All Meals'!$A$12:$S$62,19))="",0,(VLOOKUP(A14,'All Meals'!$A$12:$S$62,19))))</f>
        <v/>
      </c>
      <c r="O14" s="195" t="str">
        <f t="shared" si="1"/>
        <v/>
      </c>
      <c r="Q14" s="425"/>
      <c r="R14" s="426"/>
      <c r="S14" s="426"/>
      <c r="T14" s="103">
        <v>1</v>
      </c>
      <c r="U14" s="103">
        <f>INDEX(Cups,T14)</f>
        <v>0</v>
      </c>
      <c r="V14" s="417"/>
      <c r="W14" s="418"/>
    </row>
    <row r="15" spans="1:23" ht="33.75" customHeight="1" x14ac:dyDescent="0.25">
      <c r="A15" s="102">
        <v>1</v>
      </c>
      <c r="B15" s="102">
        <f t="shared" si="0"/>
        <v>0</v>
      </c>
      <c r="C15" s="23">
        <v>9</v>
      </c>
      <c r="D15" s="20"/>
      <c r="E15" s="194" t="str">
        <f>IF(B15=0,"",IF((VLOOKUP(A15,'All Meals'!$A$12:$S$62,9))="",0,(VLOOKUP(A15,'All Meals'!$A$12:$S$62,9))))</f>
        <v/>
      </c>
      <c r="F15" s="194" t="str">
        <f>IF(B15=0,"",IF((VLOOKUP(A15,'All Meals'!$A$12:$S$62,12))="",0,(VLOOKUP(A15,'All Meals'!$A$12:$S$62,12))))</f>
        <v/>
      </c>
      <c r="G15" s="194" t="str">
        <f>IF(B15=0,"",IF((VLOOKUP(A15,'All Meals'!$A$12:$S$62,15))="",0,(VLOOKUP(A15,'All Meals'!$A$12:$S$62,15))))</f>
        <v/>
      </c>
      <c r="H15" s="194" t="str">
        <f>IF(B15=0,"",IF((VLOOKUP(A15,'All Meals'!$A$12:$S$62,18))="",0,(VLOOKUP(A15,'All Meals'!$A$12:$S$62,18))))</f>
        <v/>
      </c>
      <c r="I15" s="195" t="str">
        <f t="shared" si="2"/>
        <v/>
      </c>
      <c r="J15" s="194" t="str">
        <f>IF(B15=0,"",IF((VLOOKUP(A15,'All Meals'!$A$12:$S$62,4))="",0,(VLOOKUP(A15,'All Meals'!$A$12:$S$62,4))))</f>
        <v/>
      </c>
      <c r="K15" s="194" t="str">
        <f>IF(B15=0,"",IF((VLOOKUP(A15,'All Meals'!$A$12:$S$62,5))="",0,(VLOOKUP(A15,'All Meals'!$A$12:$S$62,5))))</f>
        <v/>
      </c>
      <c r="L15" s="194" t="str">
        <f>IF(B15=0,"",IF((VLOOKUP(A15,'All Meals'!$A$12:$S$62,6))="",0,(VLOOKUP(A15,'All Meals'!$A$12:$S$62,6))))</f>
        <v/>
      </c>
      <c r="M15" s="195" t="str">
        <f t="shared" si="3"/>
        <v/>
      </c>
      <c r="N15" s="194" t="str">
        <f>IF(B15=0,"",IF((VLOOKUP(A15,'All Meals'!$A$12:$S$62,19))="",0,(VLOOKUP(A15,'All Meals'!$A$12:$S$62,19))))</f>
        <v/>
      </c>
      <c r="O15" s="195" t="str">
        <f t="shared" si="1"/>
        <v/>
      </c>
      <c r="Q15" s="425"/>
      <c r="R15" s="426"/>
      <c r="S15" s="426"/>
      <c r="T15" s="103">
        <v>1</v>
      </c>
      <c r="U15" s="103">
        <f>INDEX(Cups,T15)</f>
        <v>0</v>
      </c>
      <c r="V15" s="417"/>
      <c r="W15" s="418"/>
    </row>
    <row r="16" spans="1:23" ht="38.25" customHeight="1" x14ac:dyDescent="0.25">
      <c r="A16" s="102">
        <v>1</v>
      </c>
      <c r="B16" s="102">
        <f t="shared" si="0"/>
        <v>0</v>
      </c>
      <c r="C16" s="23">
        <v>10</v>
      </c>
      <c r="D16" s="20"/>
      <c r="E16" s="194" t="str">
        <f>IF(B16=0,"",IF((VLOOKUP(A16,'All Meals'!$A$12:$S$62,9))="",0,(VLOOKUP(A16,'All Meals'!$A$12:$S$62,9))))</f>
        <v/>
      </c>
      <c r="F16" s="194" t="str">
        <f>IF(B16=0,"",IF((VLOOKUP(A16,'All Meals'!$A$12:$S$62,12))="",0,(VLOOKUP(A16,'All Meals'!$A$12:$S$62,12))))</f>
        <v/>
      </c>
      <c r="G16" s="194" t="str">
        <f>IF(B16=0,"",IF((VLOOKUP(A16,'All Meals'!$A$12:$S$62,15))="",0,(VLOOKUP(A16,'All Meals'!$A$12:$S$62,15))))</f>
        <v/>
      </c>
      <c r="H16" s="194" t="str">
        <f>IF(B16=0,"",IF((VLOOKUP(A16,'All Meals'!$A$12:$S$62,18))="",0,(VLOOKUP(A16,'All Meals'!$A$12:$S$62,18))))</f>
        <v/>
      </c>
      <c r="I16" s="195" t="str">
        <f t="shared" si="2"/>
        <v/>
      </c>
      <c r="J16" s="194" t="str">
        <f>IF(B16=0,"",IF((VLOOKUP(A16,'All Meals'!$A$12:$S$62,4))="",0,(VLOOKUP(A16,'All Meals'!$A$12:$S$62,4))))</f>
        <v/>
      </c>
      <c r="K16" s="194" t="str">
        <f>IF(B16=0,"",IF((VLOOKUP(A16,'All Meals'!$A$12:$S$62,5))="",0,(VLOOKUP(A16,'All Meals'!$A$12:$S$62,5))))</f>
        <v/>
      </c>
      <c r="L16" s="194" t="str">
        <f>IF(B16=0,"",IF((VLOOKUP(A16,'All Meals'!$A$12:$S$62,6))="",0,(VLOOKUP(A16,'All Meals'!$A$12:$S$62,6))))</f>
        <v/>
      </c>
      <c r="M16" s="195" t="str">
        <f t="shared" si="3"/>
        <v/>
      </c>
      <c r="N16" s="194" t="str">
        <f>IF(B16=0,"",IF((VLOOKUP(A16,'All Meals'!$A$12:$S$62,19))="",0,(VLOOKUP(A16,'All Meals'!$A$12:$S$62,19))))</f>
        <v/>
      </c>
      <c r="O16" s="195" t="str">
        <f t="shared" si="1"/>
        <v/>
      </c>
      <c r="Q16" s="425"/>
      <c r="R16" s="426"/>
      <c r="S16" s="426"/>
      <c r="T16" s="103">
        <v>1</v>
      </c>
      <c r="U16" s="103">
        <f>INDEX(Cups,T16)</f>
        <v>0</v>
      </c>
      <c r="V16" s="417"/>
      <c r="W16" s="418"/>
    </row>
    <row r="17" spans="1:23" ht="33.75" customHeight="1" x14ac:dyDescent="0.25">
      <c r="A17" s="102">
        <v>1</v>
      </c>
      <c r="B17" s="102">
        <f t="shared" si="0"/>
        <v>0</v>
      </c>
      <c r="C17" s="23">
        <v>11</v>
      </c>
      <c r="D17" s="20"/>
      <c r="E17" s="194" t="str">
        <f>IF(B17=0,"",IF((VLOOKUP(A17,'All Meals'!$A$12:$S$62,9))="",0,(VLOOKUP(A17,'All Meals'!$A$12:$S$62,9))))</f>
        <v/>
      </c>
      <c r="F17" s="194" t="str">
        <f>IF(B17=0,"",IF((VLOOKUP(A17,'All Meals'!$A$12:$S$62,12))="",0,(VLOOKUP(A17,'All Meals'!$A$12:$S$62,12))))</f>
        <v/>
      </c>
      <c r="G17" s="194" t="str">
        <f>IF(B17=0,"",IF((VLOOKUP(A17,'All Meals'!$A$12:$S$62,15))="",0,(VLOOKUP(A17,'All Meals'!$A$12:$S$62,15))))</f>
        <v/>
      </c>
      <c r="H17" s="194" t="str">
        <f>IF(B17=0,"",IF((VLOOKUP(A17,'All Meals'!$A$12:$S$62,18))="",0,(VLOOKUP(A17,'All Meals'!$A$12:$S$62,18))))</f>
        <v/>
      </c>
      <c r="I17" s="195" t="str">
        <f t="shared" si="2"/>
        <v/>
      </c>
      <c r="J17" s="194" t="str">
        <f>IF(B17=0,"",IF((VLOOKUP(A17,'All Meals'!$A$12:$S$62,4))="",0,(VLOOKUP(A17,'All Meals'!$A$12:$S$62,4))))</f>
        <v/>
      </c>
      <c r="K17" s="194" t="str">
        <f>IF(B17=0,"",IF((VLOOKUP(A17,'All Meals'!$A$12:$S$62,5))="",0,(VLOOKUP(A17,'All Meals'!$A$12:$S$62,5))))</f>
        <v/>
      </c>
      <c r="L17" s="194" t="str">
        <f>IF(B17=0,"",IF((VLOOKUP(A17,'All Meals'!$A$12:$S$62,6))="",0,(VLOOKUP(A17,'All Meals'!$A$12:$S$62,6))))</f>
        <v/>
      </c>
      <c r="M17" s="195" t="str">
        <f t="shared" si="3"/>
        <v/>
      </c>
      <c r="N17" s="194" t="str">
        <f>IF(B17=0,"",IF((VLOOKUP(A17,'All Meals'!$A$12:$S$62,19))="",0,(VLOOKUP(A17,'All Meals'!$A$12:$S$62,19))))</f>
        <v/>
      </c>
      <c r="O17" s="195" t="str">
        <f t="shared" si="1"/>
        <v/>
      </c>
      <c r="Q17" s="425"/>
      <c r="R17" s="426"/>
      <c r="S17" s="426"/>
      <c r="T17" s="103">
        <v>1</v>
      </c>
      <c r="U17" s="103">
        <f>INDEX(Cups,T17)</f>
        <v>0</v>
      </c>
      <c r="V17" s="423"/>
      <c r="W17" s="424"/>
    </row>
    <row r="18" spans="1:23" ht="33.75" customHeight="1" thickBot="1" x14ac:dyDescent="0.3">
      <c r="A18" s="102">
        <v>1</v>
      </c>
      <c r="B18" s="102">
        <f t="shared" si="0"/>
        <v>0</v>
      </c>
      <c r="C18" s="23">
        <v>12</v>
      </c>
      <c r="D18" s="20"/>
      <c r="E18" s="194" t="str">
        <f>IF(B18=0,"",IF((VLOOKUP(A18,'All Meals'!$A$12:$S$62,9))="",0,(VLOOKUP(A18,'All Meals'!$A$12:$S$62,9))))</f>
        <v/>
      </c>
      <c r="F18" s="194" t="str">
        <f>IF(B18=0,"",IF((VLOOKUP(A18,'All Meals'!$A$12:$S$62,12))="",0,(VLOOKUP(A18,'All Meals'!$A$12:$S$62,12))))</f>
        <v/>
      </c>
      <c r="G18" s="194" t="str">
        <f>IF(B18=0,"",IF((VLOOKUP(A18,'All Meals'!$A$12:$S$62,15))="",0,(VLOOKUP(A18,'All Meals'!$A$12:$S$62,15))))</f>
        <v/>
      </c>
      <c r="H18" s="194" t="str">
        <f>IF(B18=0,"",IF((VLOOKUP(A18,'All Meals'!$A$12:$S$62,18))="",0,(VLOOKUP(A18,'All Meals'!$A$12:$S$62,18))))</f>
        <v/>
      </c>
      <c r="I18" s="195" t="str">
        <f t="shared" si="2"/>
        <v/>
      </c>
      <c r="J18" s="194" t="str">
        <f>IF(B18=0,"",IF((VLOOKUP(A18,'All Meals'!$A$12:$S$62,4))="",0,(VLOOKUP(A18,'All Meals'!$A$12:$S$62,4))))</f>
        <v/>
      </c>
      <c r="K18" s="194" t="str">
        <f>IF(B18=0,"",IF((VLOOKUP(A18,'All Meals'!$A$12:$S$62,5))="",0,(VLOOKUP(A18,'All Meals'!$A$12:$S$62,5))))</f>
        <v/>
      </c>
      <c r="L18" s="194" t="str">
        <f>IF(B18=0,"",IF((VLOOKUP(A18,'All Meals'!$A$12:$S$62,6))="",0,(VLOOKUP(A18,'All Meals'!$A$12:$S$62,6))))</f>
        <v/>
      </c>
      <c r="M18" s="195" t="str">
        <f t="shared" si="3"/>
        <v/>
      </c>
      <c r="N18" s="194" t="str">
        <f>IF(B18=0,"",IF((VLOOKUP(A18,'All Meals'!$A$12:$S$62,19))="",0,(VLOOKUP(A18,'All Meals'!$A$12:$S$62,19))))</f>
        <v/>
      </c>
      <c r="O18" s="195" t="str">
        <f t="shared" si="1"/>
        <v/>
      </c>
      <c r="Q18" s="427"/>
      <c r="R18" s="428"/>
      <c r="S18" s="428"/>
      <c r="T18" s="17"/>
      <c r="U18" s="17"/>
      <c r="V18" s="419">
        <f>SUM(U13:U17)</f>
        <v>0</v>
      </c>
      <c r="W18" s="420"/>
    </row>
    <row r="19" spans="1:23" ht="33.75" customHeight="1" thickBot="1" x14ac:dyDescent="0.3">
      <c r="A19" s="102">
        <v>1</v>
      </c>
      <c r="B19" s="102">
        <f t="shared" si="0"/>
        <v>0</v>
      </c>
      <c r="C19" s="23">
        <v>13</v>
      </c>
      <c r="D19" s="20"/>
      <c r="E19" s="194" t="str">
        <f>IF(B19=0,"",IF((VLOOKUP(A19,'All Meals'!$A$12:$S$62,9))="",0,(VLOOKUP(A19,'All Meals'!$A$12:$S$62,9))))</f>
        <v/>
      </c>
      <c r="F19" s="194" t="str">
        <f>IF(B19=0,"",IF((VLOOKUP(A19,'All Meals'!$A$12:$S$62,12))="",0,(VLOOKUP(A19,'All Meals'!$A$12:$S$62,12))))</f>
        <v/>
      </c>
      <c r="G19" s="194" t="str">
        <f>IF(B19=0,"",IF((VLOOKUP(A19,'All Meals'!$A$12:$S$62,15))="",0,(VLOOKUP(A19,'All Meals'!$A$12:$S$62,15))))</f>
        <v/>
      </c>
      <c r="H19" s="194" t="str">
        <f>IF(B19=0,"",IF((VLOOKUP(A19,'All Meals'!$A$12:$S$62,18))="",0,(VLOOKUP(A19,'All Meals'!$A$12:$S$62,18))))</f>
        <v/>
      </c>
      <c r="I19" s="195" t="str">
        <f t="shared" si="2"/>
        <v/>
      </c>
      <c r="J19" s="194" t="str">
        <f>IF(B19=0,"",IF((VLOOKUP(A19,'All Meals'!$A$12:$S$62,4))="",0,(VLOOKUP(A19,'All Meals'!$A$12:$S$62,4))))</f>
        <v/>
      </c>
      <c r="K19" s="194" t="str">
        <f>IF(B19=0,"",IF((VLOOKUP(A19,'All Meals'!$A$12:$S$62,5))="",0,(VLOOKUP(A19,'All Meals'!$A$12:$S$62,5))))</f>
        <v/>
      </c>
      <c r="L19" s="194" t="str">
        <f>IF(B19=0,"",IF((VLOOKUP(A19,'All Meals'!$A$12:$S$62,6))="",0,(VLOOKUP(A19,'All Meals'!$A$12:$S$62,6))))</f>
        <v/>
      </c>
      <c r="M19" s="195" t="str">
        <f t="shared" si="3"/>
        <v/>
      </c>
      <c r="N19" s="194" t="str">
        <f>IF(B19=0,"",IF((VLOOKUP(A19,'All Meals'!$A$12:$S$62,19))="",0,(VLOOKUP(A19,'All Meals'!$A$12:$S$62,19))))</f>
        <v/>
      </c>
      <c r="O19" s="195" t="str">
        <f t="shared" si="1"/>
        <v/>
      </c>
      <c r="Q19" s="398" t="s">
        <v>26</v>
      </c>
      <c r="R19" s="399"/>
      <c r="S19" s="399"/>
      <c r="T19" s="399"/>
      <c r="U19" s="399"/>
      <c r="V19" s="399"/>
      <c r="W19" s="400"/>
    </row>
    <row r="20" spans="1:23" ht="33.75" customHeight="1" x14ac:dyDescent="0.25">
      <c r="A20" s="102">
        <v>1</v>
      </c>
      <c r="B20" s="102">
        <f t="shared" si="0"/>
        <v>0</v>
      </c>
      <c r="C20" s="23">
        <v>14</v>
      </c>
      <c r="D20" s="20"/>
      <c r="E20" s="194" t="str">
        <f>IF(B20=0,"",IF((VLOOKUP(A20,'All Meals'!$A$12:$S$62,9))="",0,(VLOOKUP(A20,'All Meals'!$A$12:$S$62,9))))</f>
        <v/>
      </c>
      <c r="F20" s="194" t="str">
        <f>IF(B20=0,"",IF((VLOOKUP(A20,'All Meals'!$A$12:$S$62,12))="",0,(VLOOKUP(A20,'All Meals'!$A$12:$S$62,12))))</f>
        <v/>
      </c>
      <c r="G20" s="194" t="str">
        <f>IF(B20=0,"",IF((VLOOKUP(A20,'All Meals'!$A$12:$S$62,15))="",0,(VLOOKUP(A20,'All Meals'!$A$12:$S$62,15))))</f>
        <v/>
      </c>
      <c r="H20" s="194" t="str">
        <f>IF(B20=0,"",IF((VLOOKUP(A20,'All Meals'!$A$12:$S$62,18))="",0,(VLOOKUP(A20,'All Meals'!$A$12:$S$62,18))))</f>
        <v/>
      </c>
      <c r="I20" s="195" t="str">
        <f t="shared" si="2"/>
        <v/>
      </c>
      <c r="J20" s="194" t="str">
        <f>IF(B20=0,"",IF((VLOOKUP(A20,'All Meals'!$A$12:$S$62,4))="",0,(VLOOKUP(A20,'All Meals'!$A$12:$S$62,4))))</f>
        <v/>
      </c>
      <c r="K20" s="194" t="str">
        <f>IF(B20=0,"",IF((VLOOKUP(A20,'All Meals'!$A$12:$S$62,5))="",0,(VLOOKUP(A20,'All Meals'!$A$12:$S$62,5))))</f>
        <v/>
      </c>
      <c r="L20" s="194" t="str">
        <f>IF(B20=0,"",IF((VLOOKUP(A20,'All Meals'!$A$12:$S$62,6))="",0,(VLOOKUP(A20,'All Meals'!$A$12:$S$62,6))))</f>
        <v/>
      </c>
      <c r="M20" s="195" t="str">
        <f t="shared" si="3"/>
        <v/>
      </c>
      <c r="N20" s="194" t="str">
        <f>IF(B20=0,"",IF((VLOOKUP(A20,'All Meals'!$A$12:$S$62,19))="",0,(VLOOKUP(A20,'All Meals'!$A$12:$S$62,19))))</f>
        <v/>
      </c>
      <c r="O20" s="195" t="str">
        <f t="shared" si="1"/>
        <v/>
      </c>
      <c r="Q20" s="401" t="s">
        <v>27</v>
      </c>
      <c r="R20" s="402"/>
      <c r="S20" s="403"/>
      <c r="T20" s="6"/>
      <c r="U20" s="6"/>
      <c r="V20" s="407"/>
      <c r="W20" s="408"/>
    </row>
    <row r="21" spans="1:23" ht="33.75" customHeight="1" x14ac:dyDescent="0.25">
      <c r="A21" s="102">
        <v>1</v>
      </c>
      <c r="B21" s="102">
        <f t="shared" si="0"/>
        <v>0</v>
      </c>
      <c r="C21" s="23">
        <v>15</v>
      </c>
      <c r="D21" s="20"/>
      <c r="E21" s="194" t="str">
        <f>IF(B21=0,"",IF((VLOOKUP(A21,'All Meals'!$A$12:$S$62,9))="",0,(VLOOKUP(A21,'All Meals'!$A$12:$S$62,9))))</f>
        <v/>
      </c>
      <c r="F21" s="194" t="str">
        <f>IF(B21=0,"",IF((VLOOKUP(A21,'All Meals'!$A$12:$S$62,12))="",0,(VLOOKUP(A21,'All Meals'!$A$12:$S$62,12))))</f>
        <v/>
      </c>
      <c r="G21" s="194" t="str">
        <f>IF(B21=0,"",IF((VLOOKUP(A21,'All Meals'!$A$12:$S$62,15))="",0,(VLOOKUP(A21,'All Meals'!$A$12:$S$62,15))))</f>
        <v/>
      </c>
      <c r="H21" s="194" t="str">
        <f>IF(B21=0,"",IF((VLOOKUP(A21,'All Meals'!$A$12:$S$62,18))="",0,(VLOOKUP(A21,'All Meals'!$A$12:$S$62,18))))</f>
        <v/>
      </c>
      <c r="I21" s="195" t="str">
        <f t="shared" si="2"/>
        <v/>
      </c>
      <c r="J21" s="194" t="str">
        <f>IF(B21=0,"",IF((VLOOKUP(A21,'All Meals'!$A$12:$S$62,4))="",0,(VLOOKUP(A21,'All Meals'!$A$12:$S$62,4))))</f>
        <v/>
      </c>
      <c r="K21" s="194" t="str">
        <f>IF(B21=0,"",IF((VLOOKUP(A21,'All Meals'!$A$12:$S$62,5))="",0,(VLOOKUP(A21,'All Meals'!$A$12:$S$62,5))))</f>
        <v/>
      </c>
      <c r="L21" s="194" t="str">
        <f>IF(B21=0,"",IF((VLOOKUP(A21,'All Meals'!$A$12:$S$62,6))="",0,(VLOOKUP(A21,'All Meals'!$A$12:$S$62,6))))</f>
        <v/>
      </c>
      <c r="M21" s="195" t="str">
        <f t="shared" si="3"/>
        <v/>
      </c>
      <c r="N21" s="194" t="str">
        <f>IF(B21=0,"",IF((VLOOKUP(A21,'All Meals'!$A$12:$S$62,19))="",0,(VLOOKUP(A21,'All Meals'!$A$12:$S$62,19))))</f>
        <v/>
      </c>
      <c r="O21" s="195" t="str">
        <f t="shared" si="1"/>
        <v/>
      </c>
      <c r="Q21" s="404"/>
      <c r="R21" s="405"/>
      <c r="S21" s="406"/>
      <c r="T21" s="6"/>
      <c r="U21" s="6"/>
      <c r="V21" s="409"/>
      <c r="W21" s="410"/>
    </row>
    <row r="22" spans="1:23" ht="33.75" customHeight="1" x14ac:dyDescent="0.25">
      <c r="A22" s="102">
        <v>1</v>
      </c>
      <c r="B22" s="102">
        <f t="shared" si="0"/>
        <v>0</v>
      </c>
      <c r="C22" s="23">
        <v>16</v>
      </c>
      <c r="D22" s="20"/>
      <c r="E22" s="194" t="str">
        <f>IF(B22=0,"",IF((VLOOKUP(A22,'All Meals'!$A$12:$S$62,9))="",0,(VLOOKUP(A22,'All Meals'!$A$12:$S$62,9))))</f>
        <v/>
      </c>
      <c r="F22" s="194" t="str">
        <f>IF(B22=0,"",IF((VLOOKUP(A22,'All Meals'!$A$12:$S$62,12))="",0,(VLOOKUP(A22,'All Meals'!$A$12:$S$62,12))))</f>
        <v/>
      </c>
      <c r="G22" s="194" t="str">
        <f>IF(B22=0,"",IF((VLOOKUP(A22,'All Meals'!$A$12:$S$62,15))="",0,(VLOOKUP(A22,'All Meals'!$A$12:$S$62,15))))</f>
        <v/>
      </c>
      <c r="H22" s="194" t="str">
        <f>IF(B22=0,"",IF((VLOOKUP(A22,'All Meals'!$A$12:$S$62,18))="",0,(VLOOKUP(A22,'All Meals'!$A$12:$S$62,18))))</f>
        <v/>
      </c>
      <c r="I22" s="195" t="str">
        <f t="shared" si="2"/>
        <v/>
      </c>
      <c r="J22" s="194" t="str">
        <f>IF(B22=0,"",IF((VLOOKUP(A22,'All Meals'!$A$12:$S$62,4))="",0,(VLOOKUP(A22,'All Meals'!$A$12:$S$62,4))))</f>
        <v/>
      </c>
      <c r="K22" s="194" t="str">
        <f>IF(B22=0,"",IF((VLOOKUP(A22,'All Meals'!$A$12:$S$62,5))="",0,(VLOOKUP(A22,'All Meals'!$A$12:$S$62,5))))</f>
        <v/>
      </c>
      <c r="L22" s="194" t="str">
        <f>IF(B22=0,"",IF((VLOOKUP(A22,'All Meals'!$A$12:$S$62,6))="",0,(VLOOKUP(A22,'All Meals'!$A$12:$S$62,6))))</f>
        <v/>
      </c>
      <c r="M22" s="195" t="str">
        <f t="shared" si="3"/>
        <v/>
      </c>
      <c r="N22" s="194" t="str">
        <f>IF(B22=0,"",IF((VLOOKUP(A22,'All Meals'!$A$12:$S$62,19))="",0,(VLOOKUP(A22,'All Meals'!$A$12:$S$62,19))))</f>
        <v/>
      </c>
      <c r="O22" s="195" t="str">
        <f t="shared" si="1"/>
        <v/>
      </c>
      <c r="Q22" s="411" t="s">
        <v>28</v>
      </c>
      <c r="R22" s="412"/>
      <c r="S22" s="413"/>
      <c r="T22" s="196"/>
      <c r="U22" s="196"/>
      <c r="V22" s="388">
        <f>FLOOR(V20,0.125)</f>
        <v>0</v>
      </c>
      <c r="W22" s="389"/>
    </row>
    <row r="23" spans="1:23" ht="33.75" customHeight="1" thickBot="1" x14ac:dyDescent="0.3">
      <c r="A23" s="102">
        <v>1</v>
      </c>
      <c r="B23" s="102">
        <f t="shared" si="0"/>
        <v>0</v>
      </c>
      <c r="C23" s="23">
        <v>17</v>
      </c>
      <c r="D23" s="20"/>
      <c r="E23" s="194" t="str">
        <f>IF(B23=0,"",IF((VLOOKUP(A23,'All Meals'!$A$12:$S$62,9))="",0,(VLOOKUP(A23,'All Meals'!$A$12:$S$62,9))))</f>
        <v/>
      </c>
      <c r="F23" s="194" t="str">
        <f>IF(B23=0,"",IF((VLOOKUP(A23,'All Meals'!$A$12:$S$62,12))="",0,(VLOOKUP(A23,'All Meals'!$A$12:$S$62,12))))</f>
        <v/>
      </c>
      <c r="G23" s="194" t="str">
        <f>IF(B23=0,"",IF((VLOOKUP(A23,'All Meals'!$A$12:$S$62,15))="",0,(VLOOKUP(A23,'All Meals'!$A$12:$S$62,15))))</f>
        <v/>
      </c>
      <c r="H23" s="194" t="str">
        <f>IF(B23=0,"",IF((VLOOKUP(A23,'All Meals'!$A$12:$S$62,18))="",0,(VLOOKUP(A23,'All Meals'!$A$12:$S$62,18))))</f>
        <v/>
      </c>
      <c r="I23" s="195" t="str">
        <f t="shared" si="2"/>
        <v/>
      </c>
      <c r="J23" s="194" t="str">
        <f>IF(B23=0,"",IF((VLOOKUP(A23,'All Meals'!$A$12:$S$62,4))="",0,(VLOOKUP(A23,'All Meals'!$A$12:$S$62,4))))</f>
        <v/>
      </c>
      <c r="K23" s="194" t="str">
        <f>IF(B23=0,"",IF((VLOOKUP(A23,'All Meals'!$A$12:$S$62,5))="",0,(VLOOKUP(A23,'All Meals'!$A$12:$S$62,5))))</f>
        <v/>
      </c>
      <c r="L23" s="194" t="str">
        <f>IF(B23=0,"",IF((VLOOKUP(A23,'All Meals'!$A$12:$S$62,6))="",0,(VLOOKUP(A23,'All Meals'!$A$12:$S$62,6))))</f>
        <v/>
      </c>
      <c r="M23" s="195" t="str">
        <f t="shared" si="3"/>
        <v/>
      </c>
      <c r="N23" s="194" t="str">
        <f>IF(B23=0,"",IF((VLOOKUP(A23,'All Meals'!$A$12:$S$62,19))="",0,(VLOOKUP(A23,'All Meals'!$A$12:$S$62,19))))</f>
        <v/>
      </c>
      <c r="O23" s="195" t="str">
        <f t="shared" si="1"/>
        <v/>
      </c>
      <c r="Q23" s="414"/>
      <c r="R23" s="415"/>
      <c r="S23" s="416"/>
      <c r="T23" s="197"/>
      <c r="U23" s="197"/>
      <c r="V23" s="390"/>
      <c r="W23" s="391"/>
    </row>
    <row r="24" spans="1:23" ht="33.75" customHeight="1" x14ac:dyDescent="0.25">
      <c r="A24" s="102">
        <v>1</v>
      </c>
      <c r="B24" s="102">
        <f t="shared" si="0"/>
        <v>0</v>
      </c>
      <c r="C24" s="23">
        <v>18</v>
      </c>
      <c r="D24" s="20"/>
      <c r="E24" s="194" t="str">
        <f>IF(B24=0,"",IF((VLOOKUP(A24,'All Meals'!$A$12:$S$62,9))="",0,(VLOOKUP(A24,'All Meals'!$A$12:$S$62,9))))</f>
        <v/>
      </c>
      <c r="F24" s="194" t="str">
        <f>IF(B24=0,"",IF((VLOOKUP(A24,'All Meals'!$A$12:$S$62,12))="",0,(VLOOKUP(A24,'All Meals'!$A$12:$S$62,12))))</f>
        <v/>
      </c>
      <c r="G24" s="194" t="str">
        <f>IF(B24=0,"",IF((VLOOKUP(A24,'All Meals'!$A$12:$S$62,15))="",0,(VLOOKUP(A24,'All Meals'!$A$12:$S$62,15))))</f>
        <v/>
      </c>
      <c r="H24" s="194" t="str">
        <f>IF(B24=0,"",IF((VLOOKUP(A24,'All Meals'!$A$12:$S$62,18))="",0,(VLOOKUP(A24,'All Meals'!$A$12:$S$62,18))))</f>
        <v/>
      </c>
      <c r="I24" s="195" t="str">
        <f t="shared" si="2"/>
        <v/>
      </c>
      <c r="J24" s="194" t="str">
        <f>IF(B24=0,"",IF((VLOOKUP(A24,'All Meals'!$A$12:$S$62,4))="",0,(VLOOKUP(A24,'All Meals'!$A$12:$S$62,4))))</f>
        <v/>
      </c>
      <c r="K24" s="194" t="str">
        <f>IF(B24=0,"",IF((VLOOKUP(A24,'All Meals'!$A$12:$S$62,5))="",0,(VLOOKUP(A24,'All Meals'!$A$12:$S$62,5))))</f>
        <v/>
      </c>
      <c r="L24" s="194" t="str">
        <f>IF(B24=0,"",IF((VLOOKUP(A24,'All Meals'!$A$12:$S$62,6))="",0,(VLOOKUP(A24,'All Meals'!$A$12:$S$62,6))))</f>
        <v/>
      </c>
      <c r="M24" s="195" t="str">
        <f t="shared" si="3"/>
        <v/>
      </c>
      <c r="N24" s="194" t="str">
        <f>IF(B24=0,"",IF((VLOOKUP(A24,'All Meals'!$A$12:$S$62,19))="",0,(VLOOKUP(A24,'All Meals'!$A$12:$S$62,19))))</f>
        <v/>
      </c>
      <c r="O24" s="195" t="str">
        <f t="shared" si="1"/>
        <v/>
      </c>
    </row>
    <row r="25" spans="1:23" ht="33.75" customHeight="1" x14ac:dyDescent="0.25">
      <c r="A25" s="102">
        <v>1</v>
      </c>
      <c r="B25" s="102">
        <f t="shared" si="0"/>
        <v>0</v>
      </c>
      <c r="C25" s="23">
        <v>19</v>
      </c>
      <c r="D25" s="20"/>
      <c r="E25" s="194" t="str">
        <f>IF(B25=0,"",IF((VLOOKUP(A25,'All Meals'!$A$12:$S$62,9))="",0,(VLOOKUP(A25,'All Meals'!$A$12:$S$62,9))))</f>
        <v/>
      </c>
      <c r="F25" s="194" t="str">
        <f>IF(B25=0,"",IF((VLOOKUP(A25,'All Meals'!$A$12:$S$62,12))="",0,(VLOOKUP(A25,'All Meals'!$A$12:$S$62,12))))</f>
        <v/>
      </c>
      <c r="G25" s="194" t="str">
        <f>IF(B25=0,"",IF((VLOOKUP(A25,'All Meals'!$A$12:$S$62,15))="",0,(VLOOKUP(A25,'All Meals'!$A$12:$S$62,15))))</f>
        <v/>
      </c>
      <c r="H25" s="194" t="str">
        <f>IF(B25=0,"",IF((VLOOKUP(A25,'All Meals'!$A$12:$S$62,18))="",0,(VLOOKUP(A25,'All Meals'!$A$12:$S$62,18))))</f>
        <v/>
      </c>
      <c r="I25" s="195" t="str">
        <f t="shared" si="2"/>
        <v/>
      </c>
      <c r="J25" s="194" t="str">
        <f>IF(B25=0,"",IF((VLOOKUP(A25,'All Meals'!$A$12:$S$62,4))="",0,(VLOOKUP(A25,'All Meals'!$A$12:$S$62,4))))</f>
        <v/>
      </c>
      <c r="K25" s="194" t="str">
        <f>IF(B25=0,"",IF((VLOOKUP(A25,'All Meals'!$A$12:$S$62,5))="",0,(VLOOKUP(A25,'All Meals'!$A$12:$S$62,5))))</f>
        <v/>
      </c>
      <c r="L25" s="194" t="str">
        <f>IF(B25=0,"",IF((VLOOKUP(A25,'All Meals'!$A$12:$S$62,6))="",0,(VLOOKUP(A25,'All Meals'!$A$12:$S$62,6))))</f>
        <v/>
      </c>
      <c r="M25" s="195" t="str">
        <f t="shared" si="3"/>
        <v/>
      </c>
      <c r="N25" s="194" t="str">
        <f>IF(B25=0,"",IF((VLOOKUP(A25,'All Meals'!$A$12:$S$62,19))="",0,(VLOOKUP(A25,'All Meals'!$A$12:$S$62,19))))</f>
        <v/>
      </c>
      <c r="O25" s="195" t="str">
        <f t="shared" si="1"/>
        <v/>
      </c>
    </row>
    <row r="26" spans="1:23" ht="33.75" customHeight="1" thickBot="1" x14ac:dyDescent="0.3">
      <c r="A26" s="102">
        <v>1</v>
      </c>
      <c r="B26" s="102">
        <f t="shared" si="0"/>
        <v>0</v>
      </c>
      <c r="C26" s="23">
        <v>20</v>
      </c>
      <c r="D26" s="22"/>
      <c r="E26" s="194" t="str">
        <f>IF(B26=0,"",IF((VLOOKUP(A26,'All Meals'!$A$12:$S$62,9))="",0,(VLOOKUP(A26,'All Meals'!$A$12:$S$62,9))))</f>
        <v/>
      </c>
      <c r="F26" s="194" t="str">
        <f>IF(B26=0,"",IF((VLOOKUP(A26,'All Meals'!$A$12:$S$62,12))="",0,(VLOOKUP(A26,'All Meals'!$A$12:$S$62,12))))</f>
        <v/>
      </c>
      <c r="G26" s="194" t="str">
        <f>IF(B26=0,"",IF((VLOOKUP(A26,'All Meals'!$A$12:$S$62,15))="",0,(VLOOKUP(A26,'All Meals'!$A$12:$S$62,15))))</f>
        <v/>
      </c>
      <c r="H26" s="194" t="str">
        <f>IF(B26=0,"",IF((VLOOKUP(A26,'All Meals'!$A$12:$S$62,18))="",0,(VLOOKUP(A26,'All Meals'!$A$12:$S$62,18))))</f>
        <v/>
      </c>
      <c r="I26" s="195" t="str">
        <f t="shared" si="2"/>
        <v/>
      </c>
      <c r="J26" s="194" t="str">
        <f>IF(B26=0,"",IF((VLOOKUP(A26,'All Meals'!$A$12:$S$62,4))="",0,(VLOOKUP(A26,'All Meals'!$A$12:$S$62,4))))</f>
        <v/>
      </c>
      <c r="K26" s="194" t="str">
        <f>IF(B26=0,"",IF((VLOOKUP(A26,'All Meals'!$A$12:$S$62,5))="",0,(VLOOKUP(A26,'All Meals'!$A$12:$S$62,5))))</f>
        <v/>
      </c>
      <c r="L26" s="194" t="str">
        <f>IF(B26=0,"",IF((VLOOKUP(A26,'All Meals'!$A$12:$S$62,6))="",0,(VLOOKUP(A26,'All Meals'!$A$12:$S$62,6))))</f>
        <v/>
      </c>
      <c r="M26" s="195" t="str">
        <f t="shared" si="3"/>
        <v/>
      </c>
      <c r="N26" s="194" t="str">
        <f>IF(B26=0,"",IF((VLOOKUP(A26,'All Meals'!$A$12:$S$62,19))="",0,(VLOOKUP(A26,'All Meals'!$A$12:$S$62,19))))</f>
        <v/>
      </c>
      <c r="O26" s="195" t="str">
        <f t="shared" si="1"/>
        <v/>
      </c>
    </row>
    <row r="27" spans="1:23" ht="33.75" customHeight="1" x14ac:dyDescent="0.25">
      <c r="J27" s="198"/>
      <c r="K27" s="198"/>
      <c r="L27" s="198"/>
    </row>
    <row r="28" spans="1:23" ht="33.75" customHeight="1" x14ac:dyDescent="0.25">
      <c r="L28" s="198"/>
    </row>
    <row r="29" spans="1:23" ht="33.75" customHeight="1" x14ac:dyDescent="0.25"/>
    <row r="30" spans="1:23" ht="33.75" customHeight="1" x14ac:dyDescent="0.25"/>
  </sheetData>
  <sheetProtection algorithmName="SHA-512" hashValue="mY7ri4OslDjEcAHGv9BfF4tMdPGOdwRWJPsH3bL/orx+FlV22MpAQEuEcdDFfQPdyg54FG0cuOwqMyIzcP5dfw==" saltValue="sjYJFRTzcNpL82aK4ajvHA==" spinCount="100000" sheet="1" selectLockedCells="1"/>
  <mergeCells count="41">
    <mergeCell ref="K5:K6"/>
    <mergeCell ref="E4:I4"/>
    <mergeCell ref="I5:I6"/>
    <mergeCell ref="Q13:S18"/>
    <mergeCell ref="V14:W14"/>
    <mergeCell ref="V18:W18"/>
    <mergeCell ref="J4:L4"/>
    <mergeCell ref="P8:S8"/>
    <mergeCell ref="J5:J6"/>
    <mergeCell ref="W5:W9"/>
    <mergeCell ref="P5:S5"/>
    <mergeCell ref="L5:L6"/>
    <mergeCell ref="Q11:W12"/>
    <mergeCell ref="V13:W13"/>
    <mergeCell ref="P7:S7"/>
    <mergeCell ref="P9:S9"/>
    <mergeCell ref="R1:T1"/>
    <mergeCell ref="R2:T2"/>
    <mergeCell ref="G5:G6"/>
    <mergeCell ref="F5:F6"/>
    <mergeCell ref="H5:H6"/>
    <mergeCell ref="O5:O6"/>
    <mergeCell ref="C1:O1"/>
    <mergeCell ref="C2:O2"/>
    <mergeCell ref="C5:D6"/>
    <mergeCell ref="N4:O4"/>
    <mergeCell ref="N5:N6"/>
    <mergeCell ref="C3:W3"/>
    <mergeCell ref="M4:M6"/>
    <mergeCell ref="C4:D4"/>
    <mergeCell ref="E5:E6"/>
    <mergeCell ref="P4:W4"/>
    <mergeCell ref="V22:W23"/>
    <mergeCell ref="V15:W15"/>
    <mergeCell ref="V16:W16"/>
    <mergeCell ref="V17:W17"/>
    <mergeCell ref="P6:S6"/>
    <mergeCell ref="Q20:S21"/>
    <mergeCell ref="Q22:S23"/>
    <mergeCell ref="Q19:W19"/>
    <mergeCell ref="V20:W21"/>
  </mergeCells>
  <conditionalFormatting sqref="W5 O7:O26 M7:M26 I7:I26">
    <cfRule type="containsText" dxfId="27" priority="1" stopIfTrue="1" operator="containsText" text="Yes">
      <formula>NOT(ISERROR(SEARCH("Yes",I5)))</formula>
    </cfRule>
    <cfRule type="containsText" dxfId="26" priority="2" stopIfTrue="1" operator="containsText" text="No">
      <formula>NOT(ISERROR(SEARCH("No",I5)))</formula>
    </cfRule>
  </conditionalFormatting>
  <hyperlinks>
    <hyperlink ref="R1:T1" location="'Weekly Report'!A1" display="Go to Weekly Report" xr:uid="{00000000-0004-0000-0600-000000000000}"/>
    <hyperlink ref="R2:T2" location="'Breakfast Worksheet Instruction'!A1" display="Go to Instructions" xr:uid="{00000000-0004-0000-0600-000001000000}"/>
  </hyperlinks>
  <pageMargins left="0.7" right="0.7" top="0.75" bottom="0.75" header="0.3" footer="0.3"/>
  <pageSetup scale="80" orientation="landscape" horizontalDpi="1200" verticalDpi="1200" r:id="rId1"/>
  <headerFooter>
    <oddHeader>&amp;L&amp;G</oddHeader>
    <oddFooter>&amp;L&amp;P</oddFooter>
  </headerFooter>
  <colBreaks count="1" manualBreakCount="1">
    <brk id="16" max="25" man="1"/>
  </col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4337" r:id="rId5" name="Drop Down 1">
              <controlPr defaultSize="0" autoLine="0" autoPict="0">
                <anchor moveWithCells="1">
                  <from>
                    <xdr:col>3</xdr:col>
                    <xdr:colOff>171450</xdr:colOff>
                    <xdr:row>6</xdr:row>
                    <xdr:rowOff>95250</xdr:rowOff>
                  </from>
                  <to>
                    <xdr:col>3</xdr:col>
                    <xdr:colOff>3209925</xdr:colOff>
                    <xdr:row>6</xdr:row>
                    <xdr:rowOff>361950</xdr:rowOff>
                  </to>
                </anchor>
              </controlPr>
            </control>
          </mc:Choice>
        </mc:AlternateContent>
        <mc:AlternateContent xmlns:mc="http://schemas.openxmlformats.org/markup-compatibility/2006">
          <mc:Choice Requires="x14">
            <control shapeId="14338" r:id="rId6" name="Drop Down 2">
              <controlPr defaultSize="0" autoLine="0" autoPict="0">
                <anchor moveWithCells="1">
                  <from>
                    <xdr:col>3</xdr:col>
                    <xdr:colOff>171450</xdr:colOff>
                    <xdr:row>7</xdr:row>
                    <xdr:rowOff>95250</xdr:rowOff>
                  </from>
                  <to>
                    <xdr:col>3</xdr:col>
                    <xdr:colOff>3209925</xdr:colOff>
                    <xdr:row>7</xdr:row>
                    <xdr:rowOff>361950</xdr:rowOff>
                  </to>
                </anchor>
              </controlPr>
            </control>
          </mc:Choice>
        </mc:AlternateContent>
        <mc:AlternateContent xmlns:mc="http://schemas.openxmlformats.org/markup-compatibility/2006">
          <mc:Choice Requires="x14">
            <control shapeId="14339" r:id="rId7" name="Drop Down 3">
              <controlPr defaultSize="0" autoLine="0" autoPict="0">
                <anchor moveWithCells="1">
                  <from>
                    <xdr:col>3</xdr:col>
                    <xdr:colOff>171450</xdr:colOff>
                    <xdr:row>8</xdr:row>
                    <xdr:rowOff>95250</xdr:rowOff>
                  </from>
                  <to>
                    <xdr:col>3</xdr:col>
                    <xdr:colOff>3209925</xdr:colOff>
                    <xdr:row>8</xdr:row>
                    <xdr:rowOff>361950</xdr:rowOff>
                  </to>
                </anchor>
              </controlPr>
            </control>
          </mc:Choice>
        </mc:AlternateContent>
        <mc:AlternateContent xmlns:mc="http://schemas.openxmlformats.org/markup-compatibility/2006">
          <mc:Choice Requires="x14">
            <control shapeId="14340" r:id="rId8" name="Drop Down 4">
              <controlPr defaultSize="0" autoLine="0" autoPict="0">
                <anchor moveWithCells="1">
                  <from>
                    <xdr:col>3</xdr:col>
                    <xdr:colOff>171450</xdr:colOff>
                    <xdr:row>9</xdr:row>
                    <xdr:rowOff>95250</xdr:rowOff>
                  </from>
                  <to>
                    <xdr:col>3</xdr:col>
                    <xdr:colOff>3209925</xdr:colOff>
                    <xdr:row>9</xdr:row>
                    <xdr:rowOff>361950</xdr:rowOff>
                  </to>
                </anchor>
              </controlPr>
            </control>
          </mc:Choice>
        </mc:AlternateContent>
        <mc:AlternateContent xmlns:mc="http://schemas.openxmlformats.org/markup-compatibility/2006">
          <mc:Choice Requires="x14">
            <control shapeId="14341" r:id="rId9" name="Drop Down 5">
              <controlPr defaultSize="0" autoLine="0" autoPict="0">
                <anchor moveWithCells="1">
                  <from>
                    <xdr:col>3</xdr:col>
                    <xdr:colOff>171450</xdr:colOff>
                    <xdr:row>10</xdr:row>
                    <xdr:rowOff>95250</xdr:rowOff>
                  </from>
                  <to>
                    <xdr:col>3</xdr:col>
                    <xdr:colOff>3209925</xdr:colOff>
                    <xdr:row>10</xdr:row>
                    <xdr:rowOff>361950</xdr:rowOff>
                  </to>
                </anchor>
              </controlPr>
            </control>
          </mc:Choice>
        </mc:AlternateContent>
        <mc:AlternateContent xmlns:mc="http://schemas.openxmlformats.org/markup-compatibility/2006">
          <mc:Choice Requires="x14">
            <control shapeId="14342" r:id="rId10" name="Drop Down 6">
              <controlPr defaultSize="0" autoLine="0" autoPict="0">
                <anchor moveWithCells="1">
                  <from>
                    <xdr:col>3</xdr:col>
                    <xdr:colOff>171450</xdr:colOff>
                    <xdr:row>11</xdr:row>
                    <xdr:rowOff>95250</xdr:rowOff>
                  </from>
                  <to>
                    <xdr:col>3</xdr:col>
                    <xdr:colOff>3209925</xdr:colOff>
                    <xdr:row>11</xdr:row>
                    <xdr:rowOff>361950</xdr:rowOff>
                  </to>
                </anchor>
              </controlPr>
            </control>
          </mc:Choice>
        </mc:AlternateContent>
        <mc:AlternateContent xmlns:mc="http://schemas.openxmlformats.org/markup-compatibility/2006">
          <mc:Choice Requires="x14">
            <control shapeId="14343" r:id="rId11" name="Drop Down 7">
              <controlPr defaultSize="0" autoLine="0" autoPict="0">
                <anchor moveWithCells="1">
                  <from>
                    <xdr:col>3</xdr:col>
                    <xdr:colOff>171450</xdr:colOff>
                    <xdr:row>12</xdr:row>
                    <xdr:rowOff>95250</xdr:rowOff>
                  </from>
                  <to>
                    <xdr:col>3</xdr:col>
                    <xdr:colOff>3209925</xdr:colOff>
                    <xdr:row>12</xdr:row>
                    <xdr:rowOff>361950</xdr:rowOff>
                  </to>
                </anchor>
              </controlPr>
            </control>
          </mc:Choice>
        </mc:AlternateContent>
        <mc:AlternateContent xmlns:mc="http://schemas.openxmlformats.org/markup-compatibility/2006">
          <mc:Choice Requires="x14">
            <control shapeId="14344" r:id="rId12" name="Drop Down 8">
              <controlPr defaultSize="0" autoLine="0" autoPict="0">
                <anchor moveWithCells="1">
                  <from>
                    <xdr:col>3</xdr:col>
                    <xdr:colOff>171450</xdr:colOff>
                    <xdr:row>13</xdr:row>
                    <xdr:rowOff>95250</xdr:rowOff>
                  </from>
                  <to>
                    <xdr:col>3</xdr:col>
                    <xdr:colOff>3209925</xdr:colOff>
                    <xdr:row>13</xdr:row>
                    <xdr:rowOff>361950</xdr:rowOff>
                  </to>
                </anchor>
              </controlPr>
            </control>
          </mc:Choice>
        </mc:AlternateContent>
        <mc:AlternateContent xmlns:mc="http://schemas.openxmlformats.org/markup-compatibility/2006">
          <mc:Choice Requires="x14">
            <control shapeId="14345" r:id="rId13" name="Drop Down 9">
              <controlPr defaultSize="0" autoLine="0" autoPict="0">
                <anchor moveWithCells="1">
                  <from>
                    <xdr:col>3</xdr:col>
                    <xdr:colOff>171450</xdr:colOff>
                    <xdr:row>14</xdr:row>
                    <xdr:rowOff>95250</xdr:rowOff>
                  </from>
                  <to>
                    <xdr:col>3</xdr:col>
                    <xdr:colOff>3209925</xdr:colOff>
                    <xdr:row>14</xdr:row>
                    <xdr:rowOff>361950</xdr:rowOff>
                  </to>
                </anchor>
              </controlPr>
            </control>
          </mc:Choice>
        </mc:AlternateContent>
        <mc:AlternateContent xmlns:mc="http://schemas.openxmlformats.org/markup-compatibility/2006">
          <mc:Choice Requires="x14">
            <control shapeId="14346" r:id="rId14" name="Drop Down 10">
              <controlPr defaultSize="0" autoLine="0" autoPict="0">
                <anchor moveWithCells="1">
                  <from>
                    <xdr:col>3</xdr:col>
                    <xdr:colOff>171450</xdr:colOff>
                    <xdr:row>15</xdr:row>
                    <xdr:rowOff>95250</xdr:rowOff>
                  </from>
                  <to>
                    <xdr:col>3</xdr:col>
                    <xdr:colOff>3209925</xdr:colOff>
                    <xdr:row>15</xdr:row>
                    <xdr:rowOff>361950</xdr:rowOff>
                  </to>
                </anchor>
              </controlPr>
            </control>
          </mc:Choice>
        </mc:AlternateContent>
        <mc:AlternateContent xmlns:mc="http://schemas.openxmlformats.org/markup-compatibility/2006">
          <mc:Choice Requires="x14">
            <control shapeId="14347" r:id="rId15" name="Drop Down 11">
              <controlPr defaultSize="0" autoLine="0" autoPict="0">
                <anchor moveWithCells="1">
                  <from>
                    <xdr:col>3</xdr:col>
                    <xdr:colOff>171450</xdr:colOff>
                    <xdr:row>16</xdr:row>
                    <xdr:rowOff>95250</xdr:rowOff>
                  </from>
                  <to>
                    <xdr:col>3</xdr:col>
                    <xdr:colOff>3209925</xdr:colOff>
                    <xdr:row>16</xdr:row>
                    <xdr:rowOff>361950</xdr:rowOff>
                  </to>
                </anchor>
              </controlPr>
            </control>
          </mc:Choice>
        </mc:AlternateContent>
        <mc:AlternateContent xmlns:mc="http://schemas.openxmlformats.org/markup-compatibility/2006">
          <mc:Choice Requires="x14">
            <control shapeId="14348" r:id="rId16" name="Drop Down 12">
              <controlPr defaultSize="0" autoLine="0" autoPict="0">
                <anchor moveWithCells="1">
                  <from>
                    <xdr:col>3</xdr:col>
                    <xdr:colOff>171450</xdr:colOff>
                    <xdr:row>17</xdr:row>
                    <xdr:rowOff>95250</xdr:rowOff>
                  </from>
                  <to>
                    <xdr:col>3</xdr:col>
                    <xdr:colOff>3209925</xdr:colOff>
                    <xdr:row>17</xdr:row>
                    <xdr:rowOff>361950</xdr:rowOff>
                  </to>
                </anchor>
              </controlPr>
            </control>
          </mc:Choice>
        </mc:AlternateContent>
        <mc:AlternateContent xmlns:mc="http://schemas.openxmlformats.org/markup-compatibility/2006">
          <mc:Choice Requires="x14">
            <control shapeId="14349" r:id="rId17" name="Drop Down 13">
              <controlPr defaultSize="0" autoLine="0" autoPict="0">
                <anchor moveWithCells="1">
                  <from>
                    <xdr:col>3</xdr:col>
                    <xdr:colOff>171450</xdr:colOff>
                    <xdr:row>18</xdr:row>
                    <xdr:rowOff>95250</xdr:rowOff>
                  </from>
                  <to>
                    <xdr:col>3</xdr:col>
                    <xdr:colOff>3209925</xdr:colOff>
                    <xdr:row>18</xdr:row>
                    <xdr:rowOff>361950</xdr:rowOff>
                  </to>
                </anchor>
              </controlPr>
            </control>
          </mc:Choice>
        </mc:AlternateContent>
        <mc:AlternateContent xmlns:mc="http://schemas.openxmlformats.org/markup-compatibility/2006">
          <mc:Choice Requires="x14">
            <control shapeId="14350" r:id="rId18" name="Drop Down 14">
              <controlPr defaultSize="0" autoLine="0" autoPict="0">
                <anchor moveWithCells="1">
                  <from>
                    <xdr:col>3</xdr:col>
                    <xdr:colOff>171450</xdr:colOff>
                    <xdr:row>19</xdr:row>
                    <xdr:rowOff>95250</xdr:rowOff>
                  </from>
                  <to>
                    <xdr:col>3</xdr:col>
                    <xdr:colOff>3209925</xdr:colOff>
                    <xdr:row>19</xdr:row>
                    <xdr:rowOff>361950</xdr:rowOff>
                  </to>
                </anchor>
              </controlPr>
            </control>
          </mc:Choice>
        </mc:AlternateContent>
        <mc:AlternateContent xmlns:mc="http://schemas.openxmlformats.org/markup-compatibility/2006">
          <mc:Choice Requires="x14">
            <control shapeId="14351" r:id="rId19" name="Drop Down 15">
              <controlPr defaultSize="0" autoLine="0" autoPict="0">
                <anchor moveWithCells="1">
                  <from>
                    <xdr:col>3</xdr:col>
                    <xdr:colOff>171450</xdr:colOff>
                    <xdr:row>20</xdr:row>
                    <xdr:rowOff>95250</xdr:rowOff>
                  </from>
                  <to>
                    <xdr:col>3</xdr:col>
                    <xdr:colOff>3209925</xdr:colOff>
                    <xdr:row>20</xdr:row>
                    <xdr:rowOff>361950</xdr:rowOff>
                  </to>
                </anchor>
              </controlPr>
            </control>
          </mc:Choice>
        </mc:AlternateContent>
        <mc:AlternateContent xmlns:mc="http://schemas.openxmlformats.org/markup-compatibility/2006">
          <mc:Choice Requires="x14">
            <control shapeId="14352" r:id="rId20" name="Drop Down 16">
              <controlPr defaultSize="0" autoLine="0" autoPict="0">
                <anchor moveWithCells="1">
                  <from>
                    <xdr:col>3</xdr:col>
                    <xdr:colOff>171450</xdr:colOff>
                    <xdr:row>21</xdr:row>
                    <xdr:rowOff>95250</xdr:rowOff>
                  </from>
                  <to>
                    <xdr:col>3</xdr:col>
                    <xdr:colOff>3209925</xdr:colOff>
                    <xdr:row>21</xdr:row>
                    <xdr:rowOff>361950</xdr:rowOff>
                  </to>
                </anchor>
              </controlPr>
            </control>
          </mc:Choice>
        </mc:AlternateContent>
        <mc:AlternateContent xmlns:mc="http://schemas.openxmlformats.org/markup-compatibility/2006">
          <mc:Choice Requires="x14">
            <control shapeId="14353" r:id="rId21" name="Drop Down 17">
              <controlPr defaultSize="0" autoLine="0" autoPict="0">
                <anchor moveWithCells="1">
                  <from>
                    <xdr:col>3</xdr:col>
                    <xdr:colOff>171450</xdr:colOff>
                    <xdr:row>22</xdr:row>
                    <xdr:rowOff>95250</xdr:rowOff>
                  </from>
                  <to>
                    <xdr:col>3</xdr:col>
                    <xdr:colOff>3209925</xdr:colOff>
                    <xdr:row>22</xdr:row>
                    <xdr:rowOff>361950</xdr:rowOff>
                  </to>
                </anchor>
              </controlPr>
            </control>
          </mc:Choice>
        </mc:AlternateContent>
        <mc:AlternateContent xmlns:mc="http://schemas.openxmlformats.org/markup-compatibility/2006">
          <mc:Choice Requires="x14">
            <control shapeId="14354" r:id="rId22" name="Drop Down 18">
              <controlPr defaultSize="0" autoLine="0" autoPict="0">
                <anchor moveWithCells="1">
                  <from>
                    <xdr:col>3</xdr:col>
                    <xdr:colOff>171450</xdr:colOff>
                    <xdr:row>23</xdr:row>
                    <xdr:rowOff>95250</xdr:rowOff>
                  </from>
                  <to>
                    <xdr:col>3</xdr:col>
                    <xdr:colOff>3209925</xdr:colOff>
                    <xdr:row>23</xdr:row>
                    <xdr:rowOff>361950</xdr:rowOff>
                  </to>
                </anchor>
              </controlPr>
            </control>
          </mc:Choice>
        </mc:AlternateContent>
        <mc:AlternateContent xmlns:mc="http://schemas.openxmlformats.org/markup-compatibility/2006">
          <mc:Choice Requires="x14">
            <control shapeId="14355" r:id="rId23" name="Drop Down 19">
              <controlPr defaultSize="0" autoLine="0" autoPict="0">
                <anchor moveWithCells="1">
                  <from>
                    <xdr:col>3</xdr:col>
                    <xdr:colOff>171450</xdr:colOff>
                    <xdr:row>24</xdr:row>
                    <xdr:rowOff>95250</xdr:rowOff>
                  </from>
                  <to>
                    <xdr:col>3</xdr:col>
                    <xdr:colOff>3209925</xdr:colOff>
                    <xdr:row>24</xdr:row>
                    <xdr:rowOff>361950</xdr:rowOff>
                  </to>
                </anchor>
              </controlPr>
            </control>
          </mc:Choice>
        </mc:AlternateContent>
        <mc:AlternateContent xmlns:mc="http://schemas.openxmlformats.org/markup-compatibility/2006">
          <mc:Choice Requires="x14">
            <control shapeId="14356" r:id="rId24" name="Drop Down 20">
              <controlPr defaultSize="0" autoLine="0" autoPict="0">
                <anchor moveWithCells="1">
                  <from>
                    <xdr:col>3</xdr:col>
                    <xdr:colOff>171450</xdr:colOff>
                    <xdr:row>25</xdr:row>
                    <xdr:rowOff>95250</xdr:rowOff>
                  </from>
                  <to>
                    <xdr:col>3</xdr:col>
                    <xdr:colOff>3209925</xdr:colOff>
                    <xdr:row>25</xdr:row>
                    <xdr:rowOff>361950</xdr:rowOff>
                  </to>
                </anchor>
              </controlPr>
            </control>
          </mc:Choice>
        </mc:AlternateContent>
        <mc:AlternateContent xmlns:mc="http://schemas.openxmlformats.org/markup-compatibility/2006">
          <mc:Choice Requires="x14">
            <control shapeId="14357" r:id="rId25" name="Check Box 21">
              <controlPr defaultSize="0" autoFill="0" autoLine="0" autoPict="0">
                <anchor moveWithCells="1">
                  <from>
                    <xdr:col>21</xdr:col>
                    <xdr:colOff>209550</xdr:colOff>
                    <xdr:row>4</xdr:row>
                    <xdr:rowOff>142875</xdr:rowOff>
                  </from>
                  <to>
                    <xdr:col>22</xdr:col>
                    <xdr:colOff>104775</xdr:colOff>
                    <xdr:row>4</xdr:row>
                    <xdr:rowOff>371475</xdr:rowOff>
                  </to>
                </anchor>
              </controlPr>
            </control>
          </mc:Choice>
        </mc:AlternateContent>
        <mc:AlternateContent xmlns:mc="http://schemas.openxmlformats.org/markup-compatibility/2006">
          <mc:Choice Requires="x14">
            <control shapeId="14358" r:id="rId26" name="Check Box 22">
              <controlPr defaultSize="0" autoFill="0" autoLine="0" autoPict="0">
                <anchor moveWithCells="1">
                  <from>
                    <xdr:col>21</xdr:col>
                    <xdr:colOff>200025</xdr:colOff>
                    <xdr:row>5</xdr:row>
                    <xdr:rowOff>152400</xdr:rowOff>
                  </from>
                  <to>
                    <xdr:col>22</xdr:col>
                    <xdr:colOff>85725</xdr:colOff>
                    <xdr:row>5</xdr:row>
                    <xdr:rowOff>371475</xdr:rowOff>
                  </to>
                </anchor>
              </controlPr>
            </control>
          </mc:Choice>
        </mc:AlternateContent>
        <mc:AlternateContent xmlns:mc="http://schemas.openxmlformats.org/markup-compatibility/2006">
          <mc:Choice Requires="x14">
            <control shapeId="14359" r:id="rId27" name="Check Box 23">
              <controlPr defaultSize="0" autoFill="0" autoLine="0" autoPict="0">
                <anchor moveWithCells="1">
                  <from>
                    <xdr:col>21</xdr:col>
                    <xdr:colOff>200025</xdr:colOff>
                    <xdr:row>6</xdr:row>
                    <xdr:rowOff>123825</xdr:rowOff>
                  </from>
                  <to>
                    <xdr:col>22</xdr:col>
                    <xdr:colOff>85725</xdr:colOff>
                    <xdr:row>6</xdr:row>
                    <xdr:rowOff>342900</xdr:rowOff>
                  </to>
                </anchor>
              </controlPr>
            </control>
          </mc:Choice>
        </mc:AlternateContent>
        <mc:AlternateContent xmlns:mc="http://schemas.openxmlformats.org/markup-compatibility/2006">
          <mc:Choice Requires="x14">
            <control shapeId="14360" r:id="rId28" name="Check Box 24">
              <controlPr defaultSize="0" autoFill="0" autoLine="0" autoPict="0">
                <anchor moveWithCells="1">
                  <from>
                    <xdr:col>21</xdr:col>
                    <xdr:colOff>190500</xdr:colOff>
                    <xdr:row>7</xdr:row>
                    <xdr:rowOff>123825</xdr:rowOff>
                  </from>
                  <to>
                    <xdr:col>22</xdr:col>
                    <xdr:colOff>57150</xdr:colOff>
                    <xdr:row>7</xdr:row>
                    <xdr:rowOff>342900</xdr:rowOff>
                  </to>
                </anchor>
              </controlPr>
            </control>
          </mc:Choice>
        </mc:AlternateContent>
        <mc:AlternateContent xmlns:mc="http://schemas.openxmlformats.org/markup-compatibility/2006">
          <mc:Choice Requires="x14">
            <control shapeId="14361" r:id="rId29" name="Check Box 25">
              <controlPr defaultSize="0" autoFill="0" autoLine="0" autoPict="0">
                <anchor moveWithCells="1">
                  <from>
                    <xdr:col>21</xdr:col>
                    <xdr:colOff>190500</xdr:colOff>
                    <xdr:row>8</xdr:row>
                    <xdr:rowOff>85725</xdr:rowOff>
                  </from>
                  <to>
                    <xdr:col>22</xdr:col>
                    <xdr:colOff>57150</xdr:colOff>
                    <xdr:row>8</xdr:row>
                    <xdr:rowOff>314325</xdr:rowOff>
                  </to>
                </anchor>
              </controlPr>
            </control>
          </mc:Choice>
        </mc:AlternateContent>
        <mc:AlternateContent xmlns:mc="http://schemas.openxmlformats.org/markup-compatibility/2006">
          <mc:Choice Requires="x14">
            <control shapeId="14362" r:id="rId30" name="Drop Down 26">
              <controlPr defaultSize="0" autoLine="0" autoPict="0">
                <anchor moveWithCells="1" sizeWithCells="1">
                  <from>
                    <xdr:col>21</xdr:col>
                    <xdr:colOff>161925</xdr:colOff>
                    <xdr:row>12</xdr:row>
                    <xdr:rowOff>114300</xdr:rowOff>
                  </from>
                  <to>
                    <xdr:col>22</xdr:col>
                    <xdr:colOff>371475</xdr:colOff>
                    <xdr:row>12</xdr:row>
                    <xdr:rowOff>390525</xdr:rowOff>
                  </to>
                </anchor>
              </controlPr>
            </control>
          </mc:Choice>
        </mc:AlternateContent>
        <mc:AlternateContent xmlns:mc="http://schemas.openxmlformats.org/markup-compatibility/2006">
          <mc:Choice Requires="x14">
            <control shapeId="14363" r:id="rId31" name="Drop Down 27">
              <controlPr defaultSize="0" autoLine="0" autoPict="0">
                <anchor moveWithCells="1" sizeWithCells="1">
                  <from>
                    <xdr:col>21</xdr:col>
                    <xdr:colOff>161925</xdr:colOff>
                    <xdr:row>13</xdr:row>
                    <xdr:rowOff>95250</xdr:rowOff>
                  </from>
                  <to>
                    <xdr:col>22</xdr:col>
                    <xdr:colOff>371475</xdr:colOff>
                    <xdr:row>13</xdr:row>
                    <xdr:rowOff>371475</xdr:rowOff>
                  </to>
                </anchor>
              </controlPr>
            </control>
          </mc:Choice>
        </mc:AlternateContent>
        <mc:AlternateContent xmlns:mc="http://schemas.openxmlformats.org/markup-compatibility/2006">
          <mc:Choice Requires="x14">
            <control shapeId="14364" r:id="rId32" name="Drop Down 28">
              <controlPr defaultSize="0" autoLine="0" autoPict="0">
                <anchor moveWithCells="1" sizeWithCells="1">
                  <from>
                    <xdr:col>21</xdr:col>
                    <xdr:colOff>142875</xdr:colOff>
                    <xdr:row>14</xdr:row>
                    <xdr:rowOff>76200</xdr:rowOff>
                  </from>
                  <to>
                    <xdr:col>22</xdr:col>
                    <xdr:colOff>352425</xdr:colOff>
                    <xdr:row>14</xdr:row>
                    <xdr:rowOff>352425</xdr:rowOff>
                  </to>
                </anchor>
              </controlPr>
            </control>
          </mc:Choice>
        </mc:AlternateContent>
        <mc:AlternateContent xmlns:mc="http://schemas.openxmlformats.org/markup-compatibility/2006">
          <mc:Choice Requires="x14">
            <control shapeId="14365" r:id="rId33" name="Drop Down 29">
              <controlPr defaultSize="0" autoLine="0" autoPict="0">
                <anchor moveWithCells="1" sizeWithCells="1">
                  <from>
                    <xdr:col>21</xdr:col>
                    <xdr:colOff>142875</xdr:colOff>
                    <xdr:row>15</xdr:row>
                    <xdr:rowOff>85725</xdr:rowOff>
                  </from>
                  <to>
                    <xdr:col>22</xdr:col>
                    <xdr:colOff>352425</xdr:colOff>
                    <xdr:row>15</xdr:row>
                    <xdr:rowOff>361950</xdr:rowOff>
                  </to>
                </anchor>
              </controlPr>
            </control>
          </mc:Choice>
        </mc:AlternateContent>
        <mc:AlternateContent xmlns:mc="http://schemas.openxmlformats.org/markup-compatibility/2006">
          <mc:Choice Requires="x14">
            <control shapeId="14366" r:id="rId34" name="Drop Down 30">
              <controlPr defaultSize="0" autoLine="0" autoPict="0">
                <anchor moveWithCells="1" sizeWithCells="1">
                  <from>
                    <xdr:col>21</xdr:col>
                    <xdr:colOff>133350</xdr:colOff>
                    <xdr:row>16</xdr:row>
                    <xdr:rowOff>57150</xdr:rowOff>
                  </from>
                  <to>
                    <xdr:col>22</xdr:col>
                    <xdr:colOff>352425</xdr:colOff>
                    <xdr:row>16</xdr:row>
                    <xdr:rowOff>333375</xdr:rowOff>
                  </to>
                </anchor>
              </controlPr>
            </control>
          </mc:Choice>
        </mc:AlternateContent>
        <mc:AlternateContent xmlns:mc="http://schemas.openxmlformats.org/markup-compatibility/2006">
          <mc:Choice Requires="x14">
            <control shapeId="14367" r:id="rId35" name="Drop Down 31">
              <controlPr defaultSize="0" autoLine="0" autoPict="0">
                <anchor moveWithCells="1">
                  <from>
                    <xdr:col>3</xdr:col>
                    <xdr:colOff>171450</xdr:colOff>
                    <xdr:row>6</xdr:row>
                    <xdr:rowOff>95250</xdr:rowOff>
                  </from>
                  <to>
                    <xdr:col>3</xdr:col>
                    <xdr:colOff>3209925</xdr:colOff>
                    <xdr:row>6</xdr:row>
                    <xdr:rowOff>361950</xdr:rowOff>
                  </to>
                </anchor>
              </controlPr>
            </control>
          </mc:Choice>
        </mc:AlternateContent>
        <mc:AlternateContent xmlns:mc="http://schemas.openxmlformats.org/markup-compatibility/2006">
          <mc:Choice Requires="x14">
            <control shapeId="14368" r:id="rId36" name="Drop Down 32">
              <controlPr defaultSize="0" autoLine="0" autoPict="0">
                <anchor moveWithCells="1">
                  <from>
                    <xdr:col>3</xdr:col>
                    <xdr:colOff>171450</xdr:colOff>
                    <xdr:row>7</xdr:row>
                    <xdr:rowOff>95250</xdr:rowOff>
                  </from>
                  <to>
                    <xdr:col>3</xdr:col>
                    <xdr:colOff>3209925</xdr:colOff>
                    <xdr:row>7</xdr:row>
                    <xdr:rowOff>361950</xdr:rowOff>
                  </to>
                </anchor>
              </controlPr>
            </control>
          </mc:Choice>
        </mc:AlternateContent>
        <mc:AlternateContent xmlns:mc="http://schemas.openxmlformats.org/markup-compatibility/2006">
          <mc:Choice Requires="x14">
            <control shapeId="14369" r:id="rId37" name="Drop Down 33">
              <controlPr defaultSize="0" autoLine="0" autoPict="0">
                <anchor moveWithCells="1">
                  <from>
                    <xdr:col>3</xdr:col>
                    <xdr:colOff>171450</xdr:colOff>
                    <xdr:row>8</xdr:row>
                    <xdr:rowOff>95250</xdr:rowOff>
                  </from>
                  <to>
                    <xdr:col>3</xdr:col>
                    <xdr:colOff>3209925</xdr:colOff>
                    <xdr:row>8</xdr:row>
                    <xdr:rowOff>361950</xdr:rowOff>
                  </to>
                </anchor>
              </controlPr>
            </control>
          </mc:Choice>
        </mc:AlternateContent>
        <mc:AlternateContent xmlns:mc="http://schemas.openxmlformats.org/markup-compatibility/2006">
          <mc:Choice Requires="x14">
            <control shapeId="14370" r:id="rId38" name="Drop Down 34">
              <controlPr defaultSize="0" autoLine="0" autoPict="0">
                <anchor moveWithCells="1">
                  <from>
                    <xdr:col>3</xdr:col>
                    <xdr:colOff>171450</xdr:colOff>
                    <xdr:row>9</xdr:row>
                    <xdr:rowOff>95250</xdr:rowOff>
                  </from>
                  <to>
                    <xdr:col>3</xdr:col>
                    <xdr:colOff>3209925</xdr:colOff>
                    <xdr:row>9</xdr:row>
                    <xdr:rowOff>361950</xdr:rowOff>
                  </to>
                </anchor>
              </controlPr>
            </control>
          </mc:Choice>
        </mc:AlternateContent>
        <mc:AlternateContent xmlns:mc="http://schemas.openxmlformats.org/markup-compatibility/2006">
          <mc:Choice Requires="x14">
            <control shapeId="14371" r:id="rId39" name="Drop Down 35">
              <controlPr defaultSize="0" autoLine="0" autoPict="0">
                <anchor moveWithCells="1">
                  <from>
                    <xdr:col>3</xdr:col>
                    <xdr:colOff>171450</xdr:colOff>
                    <xdr:row>10</xdr:row>
                    <xdr:rowOff>95250</xdr:rowOff>
                  </from>
                  <to>
                    <xdr:col>3</xdr:col>
                    <xdr:colOff>3209925</xdr:colOff>
                    <xdr:row>10</xdr:row>
                    <xdr:rowOff>361950</xdr:rowOff>
                  </to>
                </anchor>
              </controlPr>
            </control>
          </mc:Choice>
        </mc:AlternateContent>
        <mc:AlternateContent xmlns:mc="http://schemas.openxmlformats.org/markup-compatibility/2006">
          <mc:Choice Requires="x14">
            <control shapeId="14372" r:id="rId40" name="Drop Down 36">
              <controlPr defaultSize="0" autoLine="0" autoPict="0">
                <anchor moveWithCells="1">
                  <from>
                    <xdr:col>3</xdr:col>
                    <xdr:colOff>171450</xdr:colOff>
                    <xdr:row>11</xdr:row>
                    <xdr:rowOff>95250</xdr:rowOff>
                  </from>
                  <to>
                    <xdr:col>3</xdr:col>
                    <xdr:colOff>3209925</xdr:colOff>
                    <xdr:row>11</xdr:row>
                    <xdr:rowOff>361950</xdr:rowOff>
                  </to>
                </anchor>
              </controlPr>
            </control>
          </mc:Choice>
        </mc:AlternateContent>
        <mc:AlternateContent xmlns:mc="http://schemas.openxmlformats.org/markup-compatibility/2006">
          <mc:Choice Requires="x14">
            <control shapeId="14373" r:id="rId41" name="Drop Down 37">
              <controlPr defaultSize="0" autoLine="0" autoPict="0">
                <anchor moveWithCells="1">
                  <from>
                    <xdr:col>3</xdr:col>
                    <xdr:colOff>171450</xdr:colOff>
                    <xdr:row>12</xdr:row>
                    <xdr:rowOff>95250</xdr:rowOff>
                  </from>
                  <to>
                    <xdr:col>3</xdr:col>
                    <xdr:colOff>3209925</xdr:colOff>
                    <xdr:row>12</xdr:row>
                    <xdr:rowOff>361950</xdr:rowOff>
                  </to>
                </anchor>
              </controlPr>
            </control>
          </mc:Choice>
        </mc:AlternateContent>
        <mc:AlternateContent xmlns:mc="http://schemas.openxmlformats.org/markup-compatibility/2006">
          <mc:Choice Requires="x14">
            <control shapeId="14374" r:id="rId42" name="Drop Down 38">
              <controlPr defaultSize="0" autoLine="0" autoPict="0">
                <anchor moveWithCells="1">
                  <from>
                    <xdr:col>3</xdr:col>
                    <xdr:colOff>171450</xdr:colOff>
                    <xdr:row>13</xdr:row>
                    <xdr:rowOff>95250</xdr:rowOff>
                  </from>
                  <to>
                    <xdr:col>3</xdr:col>
                    <xdr:colOff>3209925</xdr:colOff>
                    <xdr:row>13</xdr:row>
                    <xdr:rowOff>361950</xdr:rowOff>
                  </to>
                </anchor>
              </controlPr>
            </control>
          </mc:Choice>
        </mc:AlternateContent>
        <mc:AlternateContent xmlns:mc="http://schemas.openxmlformats.org/markup-compatibility/2006">
          <mc:Choice Requires="x14">
            <control shapeId="14375" r:id="rId43" name="Drop Down 39">
              <controlPr defaultSize="0" autoLine="0" autoPict="0">
                <anchor moveWithCells="1">
                  <from>
                    <xdr:col>3</xdr:col>
                    <xdr:colOff>171450</xdr:colOff>
                    <xdr:row>14</xdr:row>
                    <xdr:rowOff>95250</xdr:rowOff>
                  </from>
                  <to>
                    <xdr:col>3</xdr:col>
                    <xdr:colOff>3209925</xdr:colOff>
                    <xdr:row>14</xdr:row>
                    <xdr:rowOff>361950</xdr:rowOff>
                  </to>
                </anchor>
              </controlPr>
            </control>
          </mc:Choice>
        </mc:AlternateContent>
        <mc:AlternateContent xmlns:mc="http://schemas.openxmlformats.org/markup-compatibility/2006">
          <mc:Choice Requires="x14">
            <control shapeId="14376" r:id="rId44" name="Drop Down 40">
              <controlPr defaultSize="0" autoLine="0" autoPict="0">
                <anchor moveWithCells="1">
                  <from>
                    <xdr:col>3</xdr:col>
                    <xdr:colOff>171450</xdr:colOff>
                    <xdr:row>15</xdr:row>
                    <xdr:rowOff>95250</xdr:rowOff>
                  </from>
                  <to>
                    <xdr:col>3</xdr:col>
                    <xdr:colOff>3209925</xdr:colOff>
                    <xdr:row>15</xdr:row>
                    <xdr:rowOff>361950</xdr:rowOff>
                  </to>
                </anchor>
              </controlPr>
            </control>
          </mc:Choice>
        </mc:AlternateContent>
        <mc:AlternateContent xmlns:mc="http://schemas.openxmlformats.org/markup-compatibility/2006">
          <mc:Choice Requires="x14">
            <control shapeId="14377" r:id="rId45" name="Drop Down 41">
              <controlPr defaultSize="0" autoLine="0" autoPict="0">
                <anchor moveWithCells="1">
                  <from>
                    <xdr:col>3</xdr:col>
                    <xdr:colOff>171450</xdr:colOff>
                    <xdr:row>16</xdr:row>
                    <xdr:rowOff>95250</xdr:rowOff>
                  </from>
                  <to>
                    <xdr:col>3</xdr:col>
                    <xdr:colOff>3209925</xdr:colOff>
                    <xdr:row>16</xdr:row>
                    <xdr:rowOff>361950</xdr:rowOff>
                  </to>
                </anchor>
              </controlPr>
            </control>
          </mc:Choice>
        </mc:AlternateContent>
        <mc:AlternateContent xmlns:mc="http://schemas.openxmlformats.org/markup-compatibility/2006">
          <mc:Choice Requires="x14">
            <control shapeId="14378" r:id="rId46" name="Drop Down 42">
              <controlPr defaultSize="0" autoLine="0" autoPict="0">
                <anchor moveWithCells="1">
                  <from>
                    <xdr:col>3</xdr:col>
                    <xdr:colOff>171450</xdr:colOff>
                    <xdr:row>17</xdr:row>
                    <xdr:rowOff>95250</xdr:rowOff>
                  </from>
                  <to>
                    <xdr:col>3</xdr:col>
                    <xdr:colOff>3209925</xdr:colOff>
                    <xdr:row>17</xdr:row>
                    <xdr:rowOff>361950</xdr:rowOff>
                  </to>
                </anchor>
              </controlPr>
            </control>
          </mc:Choice>
        </mc:AlternateContent>
        <mc:AlternateContent xmlns:mc="http://schemas.openxmlformats.org/markup-compatibility/2006">
          <mc:Choice Requires="x14">
            <control shapeId="14379" r:id="rId47" name="Drop Down 43">
              <controlPr defaultSize="0" autoLine="0" autoPict="0">
                <anchor moveWithCells="1">
                  <from>
                    <xdr:col>3</xdr:col>
                    <xdr:colOff>171450</xdr:colOff>
                    <xdr:row>18</xdr:row>
                    <xdr:rowOff>95250</xdr:rowOff>
                  </from>
                  <to>
                    <xdr:col>3</xdr:col>
                    <xdr:colOff>3209925</xdr:colOff>
                    <xdr:row>18</xdr:row>
                    <xdr:rowOff>361950</xdr:rowOff>
                  </to>
                </anchor>
              </controlPr>
            </control>
          </mc:Choice>
        </mc:AlternateContent>
        <mc:AlternateContent xmlns:mc="http://schemas.openxmlformats.org/markup-compatibility/2006">
          <mc:Choice Requires="x14">
            <control shapeId="14380" r:id="rId48" name="Drop Down 44">
              <controlPr defaultSize="0" autoLine="0" autoPict="0">
                <anchor moveWithCells="1">
                  <from>
                    <xdr:col>3</xdr:col>
                    <xdr:colOff>171450</xdr:colOff>
                    <xdr:row>19</xdr:row>
                    <xdr:rowOff>95250</xdr:rowOff>
                  </from>
                  <to>
                    <xdr:col>3</xdr:col>
                    <xdr:colOff>3209925</xdr:colOff>
                    <xdr:row>19</xdr:row>
                    <xdr:rowOff>361950</xdr:rowOff>
                  </to>
                </anchor>
              </controlPr>
            </control>
          </mc:Choice>
        </mc:AlternateContent>
        <mc:AlternateContent xmlns:mc="http://schemas.openxmlformats.org/markup-compatibility/2006">
          <mc:Choice Requires="x14">
            <control shapeId="14381" r:id="rId49" name="Drop Down 45">
              <controlPr defaultSize="0" autoLine="0" autoPict="0">
                <anchor moveWithCells="1">
                  <from>
                    <xdr:col>3</xdr:col>
                    <xdr:colOff>171450</xdr:colOff>
                    <xdr:row>20</xdr:row>
                    <xdr:rowOff>95250</xdr:rowOff>
                  </from>
                  <to>
                    <xdr:col>3</xdr:col>
                    <xdr:colOff>3209925</xdr:colOff>
                    <xdr:row>20</xdr:row>
                    <xdr:rowOff>361950</xdr:rowOff>
                  </to>
                </anchor>
              </controlPr>
            </control>
          </mc:Choice>
        </mc:AlternateContent>
        <mc:AlternateContent xmlns:mc="http://schemas.openxmlformats.org/markup-compatibility/2006">
          <mc:Choice Requires="x14">
            <control shapeId="14382" r:id="rId50" name="Drop Down 46">
              <controlPr defaultSize="0" autoLine="0" autoPict="0">
                <anchor moveWithCells="1">
                  <from>
                    <xdr:col>3</xdr:col>
                    <xdr:colOff>171450</xdr:colOff>
                    <xdr:row>21</xdr:row>
                    <xdr:rowOff>95250</xdr:rowOff>
                  </from>
                  <to>
                    <xdr:col>3</xdr:col>
                    <xdr:colOff>3209925</xdr:colOff>
                    <xdr:row>21</xdr:row>
                    <xdr:rowOff>361950</xdr:rowOff>
                  </to>
                </anchor>
              </controlPr>
            </control>
          </mc:Choice>
        </mc:AlternateContent>
        <mc:AlternateContent xmlns:mc="http://schemas.openxmlformats.org/markup-compatibility/2006">
          <mc:Choice Requires="x14">
            <control shapeId="14383" r:id="rId51" name="Drop Down 47">
              <controlPr defaultSize="0" autoLine="0" autoPict="0">
                <anchor moveWithCells="1">
                  <from>
                    <xdr:col>3</xdr:col>
                    <xdr:colOff>171450</xdr:colOff>
                    <xdr:row>22</xdr:row>
                    <xdr:rowOff>95250</xdr:rowOff>
                  </from>
                  <to>
                    <xdr:col>3</xdr:col>
                    <xdr:colOff>3209925</xdr:colOff>
                    <xdr:row>22</xdr:row>
                    <xdr:rowOff>361950</xdr:rowOff>
                  </to>
                </anchor>
              </controlPr>
            </control>
          </mc:Choice>
        </mc:AlternateContent>
        <mc:AlternateContent xmlns:mc="http://schemas.openxmlformats.org/markup-compatibility/2006">
          <mc:Choice Requires="x14">
            <control shapeId="14384" r:id="rId52" name="Drop Down 48">
              <controlPr defaultSize="0" autoLine="0" autoPict="0">
                <anchor moveWithCells="1">
                  <from>
                    <xdr:col>3</xdr:col>
                    <xdr:colOff>171450</xdr:colOff>
                    <xdr:row>23</xdr:row>
                    <xdr:rowOff>95250</xdr:rowOff>
                  </from>
                  <to>
                    <xdr:col>3</xdr:col>
                    <xdr:colOff>3209925</xdr:colOff>
                    <xdr:row>23</xdr:row>
                    <xdr:rowOff>361950</xdr:rowOff>
                  </to>
                </anchor>
              </controlPr>
            </control>
          </mc:Choice>
        </mc:AlternateContent>
        <mc:AlternateContent xmlns:mc="http://schemas.openxmlformats.org/markup-compatibility/2006">
          <mc:Choice Requires="x14">
            <control shapeId="14385" r:id="rId53" name="Drop Down 49">
              <controlPr defaultSize="0" autoLine="0" autoPict="0">
                <anchor moveWithCells="1">
                  <from>
                    <xdr:col>3</xdr:col>
                    <xdr:colOff>171450</xdr:colOff>
                    <xdr:row>24</xdr:row>
                    <xdr:rowOff>95250</xdr:rowOff>
                  </from>
                  <to>
                    <xdr:col>3</xdr:col>
                    <xdr:colOff>3209925</xdr:colOff>
                    <xdr:row>24</xdr:row>
                    <xdr:rowOff>361950</xdr:rowOff>
                  </to>
                </anchor>
              </controlPr>
            </control>
          </mc:Choice>
        </mc:AlternateContent>
        <mc:AlternateContent xmlns:mc="http://schemas.openxmlformats.org/markup-compatibility/2006">
          <mc:Choice Requires="x14">
            <control shapeId="14386" r:id="rId54" name="Drop Down 50">
              <controlPr defaultSize="0" autoLine="0" autoPict="0">
                <anchor moveWithCells="1">
                  <from>
                    <xdr:col>3</xdr:col>
                    <xdr:colOff>171450</xdr:colOff>
                    <xdr:row>25</xdr:row>
                    <xdr:rowOff>95250</xdr:rowOff>
                  </from>
                  <to>
                    <xdr:col>3</xdr:col>
                    <xdr:colOff>3209925</xdr:colOff>
                    <xdr:row>25</xdr:row>
                    <xdr:rowOff>361950</xdr:rowOff>
                  </to>
                </anchor>
              </controlPr>
            </control>
          </mc:Choice>
        </mc:AlternateContent>
        <mc:AlternateContent xmlns:mc="http://schemas.openxmlformats.org/markup-compatibility/2006">
          <mc:Choice Requires="x14">
            <control shapeId="14387" r:id="rId55" name="Check Box 51">
              <controlPr defaultSize="0" autoFill="0" autoLine="0" autoPict="0">
                <anchor moveWithCells="1">
                  <from>
                    <xdr:col>21</xdr:col>
                    <xdr:colOff>209550</xdr:colOff>
                    <xdr:row>4</xdr:row>
                    <xdr:rowOff>142875</xdr:rowOff>
                  </from>
                  <to>
                    <xdr:col>21</xdr:col>
                    <xdr:colOff>533400</xdr:colOff>
                    <xdr:row>4</xdr:row>
                    <xdr:rowOff>371475</xdr:rowOff>
                  </to>
                </anchor>
              </controlPr>
            </control>
          </mc:Choice>
        </mc:AlternateContent>
        <mc:AlternateContent xmlns:mc="http://schemas.openxmlformats.org/markup-compatibility/2006">
          <mc:Choice Requires="x14">
            <control shapeId="14388" r:id="rId56" name="Check Box 52">
              <controlPr defaultSize="0" autoFill="0" autoLine="0" autoPict="0">
                <anchor moveWithCells="1">
                  <from>
                    <xdr:col>21</xdr:col>
                    <xdr:colOff>200025</xdr:colOff>
                    <xdr:row>5</xdr:row>
                    <xdr:rowOff>152400</xdr:rowOff>
                  </from>
                  <to>
                    <xdr:col>21</xdr:col>
                    <xdr:colOff>533400</xdr:colOff>
                    <xdr:row>5</xdr:row>
                    <xdr:rowOff>371475</xdr:rowOff>
                  </to>
                </anchor>
              </controlPr>
            </control>
          </mc:Choice>
        </mc:AlternateContent>
        <mc:AlternateContent xmlns:mc="http://schemas.openxmlformats.org/markup-compatibility/2006">
          <mc:Choice Requires="x14">
            <control shapeId="14389" r:id="rId57" name="Check Box 53">
              <controlPr defaultSize="0" autoFill="0" autoLine="0" autoPict="0">
                <anchor moveWithCells="1">
                  <from>
                    <xdr:col>21</xdr:col>
                    <xdr:colOff>200025</xdr:colOff>
                    <xdr:row>6</xdr:row>
                    <xdr:rowOff>123825</xdr:rowOff>
                  </from>
                  <to>
                    <xdr:col>21</xdr:col>
                    <xdr:colOff>533400</xdr:colOff>
                    <xdr:row>6</xdr:row>
                    <xdr:rowOff>342900</xdr:rowOff>
                  </to>
                </anchor>
              </controlPr>
            </control>
          </mc:Choice>
        </mc:AlternateContent>
        <mc:AlternateContent xmlns:mc="http://schemas.openxmlformats.org/markup-compatibility/2006">
          <mc:Choice Requires="x14">
            <control shapeId="14390" r:id="rId58" name="Check Box 54">
              <controlPr defaultSize="0" autoFill="0" autoLine="0" autoPict="0">
                <anchor moveWithCells="1">
                  <from>
                    <xdr:col>21</xdr:col>
                    <xdr:colOff>190500</xdr:colOff>
                    <xdr:row>7</xdr:row>
                    <xdr:rowOff>123825</xdr:rowOff>
                  </from>
                  <to>
                    <xdr:col>21</xdr:col>
                    <xdr:colOff>514350</xdr:colOff>
                    <xdr:row>7</xdr:row>
                    <xdr:rowOff>352425</xdr:rowOff>
                  </to>
                </anchor>
              </controlPr>
            </control>
          </mc:Choice>
        </mc:AlternateContent>
        <mc:AlternateContent xmlns:mc="http://schemas.openxmlformats.org/markup-compatibility/2006">
          <mc:Choice Requires="x14">
            <control shapeId="14391" r:id="rId59" name="Check Box 55">
              <controlPr defaultSize="0" autoFill="0" autoLine="0" autoPict="0">
                <anchor moveWithCells="1">
                  <from>
                    <xdr:col>21</xdr:col>
                    <xdr:colOff>190500</xdr:colOff>
                    <xdr:row>8</xdr:row>
                    <xdr:rowOff>85725</xdr:rowOff>
                  </from>
                  <to>
                    <xdr:col>21</xdr:col>
                    <xdr:colOff>514350</xdr:colOff>
                    <xdr:row>8</xdr:row>
                    <xdr:rowOff>314325</xdr:rowOff>
                  </to>
                </anchor>
              </controlPr>
            </control>
          </mc:Choice>
        </mc:AlternateContent>
        <mc:AlternateContent xmlns:mc="http://schemas.openxmlformats.org/markup-compatibility/2006">
          <mc:Choice Requires="x14">
            <control shapeId="14392" r:id="rId60" name="Drop Down 56">
              <controlPr defaultSize="0" autoLine="0" autoPict="0">
                <anchor moveWithCells="1" sizeWithCells="1">
                  <from>
                    <xdr:col>21</xdr:col>
                    <xdr:colOff>161925</xdr:colOff>
                    <xdr:row>12</xdr:row>
                    <xdr:rowOff>114300</xdr:rowOff>
                  </from>
                  <to>
                    <xdr:col>22</xdr:col>
                    <xdr:colOff>371475</xdr:colOff>
                    <xdr:row>12</xdr:row>
                    <xdr:rowOff>390525</xdr:rowOff>
                  </to>
                </anchor>
              </controlPr>
            </control>
          </mc:Choice>
        </mc:AlternateContent>
        <mc:AlternateContent xmlns:mc="http://schemas.openxmlformats.org/markup-compatibility/2006">
          <mc:Choice Requires="x14">
            <control shapeId="14393" r:id="rId61" name="Drop Down 57">
              <controlPr defaultSize="0" autoLine="0" autoPict="0">
                <anchor moveWithCells="1" sizeWithCells="1">
                  <from>
                    <xdr:col>21</xdr:col>
                    <xdr:colOff>161925</xdr:colOff>
                    <xdr:row>13</xdr:row>
                    <xdr:rowOff>95250</xdr:rowOff>
                  </from>
                  <to>
                    <xdr:col>22</xdr:col>
                    <xdr:colOff>371475</xdr:colOff>
                    <xdr:row>13</xdr:row>
                    <xdr:rowOff>371475</xdr:rowOff>
                  </to>
                </anchor>
              </controlPr>
            </control>
          </mc:Choice>
        </mc:AlternateContent>
        <mc:AlternateContent xmlns:mc="http://schemas.openxmlformats.org/markup-compatibility/2006">
          <mc:Choice Requires="x14">
            <control shapeId="14394" r:id="rId62" name="Drop Down 58">
              <controlPr defaultSize="0" autoLine="0" autoPict="0">
                <anchor moveWithCells="1" sizeWithCells="1">
                  <from>
                    <xdr:col>21</xdr:col>
                    <xdr:colOff>142875</xdr:colOff>
                    <xdr:row>14</xdr:row>
                    <xdr:rowOff>76200</xdr:rowOff>
                  </from>
                  <to>
                    <xdr:col>22</xdr:col>
                    <xdr:colOff>352425</xdr:colOff>
                    <xdr:row>14</xdr:row>
                    <xdr:rowOff>352425</xdr:rowOff>
                  </to>
                </anchor>
              </controlPr>
            </control>
          </mc:Choice>
        </mc:AlternateContent>
        <mc:AlternateContent xmlns:mc="http://schemas.openxmlformats.org/markup-compatibility/2006">
          <mc:Choice Requires="x14">
            <control shapeId="14395" r:id="rId63" name="Drop Down 59">
              <controlPr defaultSize="0" autoLine="0" autoPict="0">
                <anchor moveWithCells="1" sizeWithCells="1">
                  <from>
                    <xdr:col>21</xdr:col>
                    <xdr:colOff>142875</xdr:colOff>
                    <xdr:row>15</xdr:row>
                    <xdr:rowOff>85725</xdr:rowOff>
                  </from>
                  <to>
                    <xdr:col>22</xdr:col>
                    <xdr:colOff>352425</xdr:colOff>
                    <xdr:row>15</xdr:row>
                    <xdr:rowOff>361950</xdr:rowOff>
                  </to>
                </anchor>
              </controlPr>
            </control>
          </mc:Choice>
        </mc:AlternateContent>
        <mc:AlternateContent xmlns:mc="http://schemas.openxmlformats.org/markup-compatibility/2006">
          <mc:Choice Requires="x14">
            <control shapeId="14396" r:id="rId64" name="Drop Down 60">
              <controlPr defaultSize="0" autoLine="0" autoPict="0">
                <anchor moveWithCells="1" sizeWithCells="1">
                  <from>
                    <xdr:col>21</xdr:col>
                    <xdr:colOff>142875</xdr:colOff>
                    <xdr:row>16</xdr:row>
                    <xdr:rowOff>66675</xdr:rowOff>
                  </from>
                  <to>
                    <xdr:col>22</xdr:col>
                    <xdr:colOff>352425</xdr:colOff>
                    <xdr:row>16</xdr:row>
                    <xdr:rowOff>342900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W30"/>
  <sheetViews>
    <sheetView topLeftCell="C1" zoomScale="70" zoomScaleNormal="70" workbookViewId="0">
      <pane ySplit="6" topLeftCell="A7" activePane="bottomLeft" state="frozen"/>
      <selection activeCell="A3" activeCellId="1" sqref="A1:T2 A3:Y44"/>
      <selection pane="bottomLeft" activeCell="D7" sqref="D7"/>
    </sheetView>
  </sheetViews>
  <sheetFormatPr defaultColWidth="9.140625" defaultRowHeight="15" x14ac:dyDescent="0.25"/>
  <cols>
    <col min="1" max="1" width="10.28515625" style="102" hidden="1" customWidth="1"/>
    <col min="2" max="2" width="7.85546875" style="102" hidden="1" customWidth="1"/>
    <col min="3" max="3" width="4.140625" style="102" customWidth="1"/>
    <col min="4" max="4" width="50.140625" style="102" customWidth="1"/>
    <col min="5" max="5" width="15.140625" style="102" customWidth="1"/>
    <col min="6" max="8" width="17.140625" style="102" hidden="1" customWidth="1"/>
    <col min="9" max="9" width="15.140625" style="102" customWidth="1"/>
    <col min="10" max="10" width="23.7109375" style="102" customWidth="1"/>
    <col min="11" max="11" width="19.28515625" style="102" customWidth="1"/>
    <col min="12" max="12" width="23.85546875" style="102" hidden="1" customWidth="1"/>
    <col min="13" max="13" width="18.140625" style="102" customWidth="1"/>
    <col min="14" max="15" width="15.85546875" style="102" customWidth="1"/>
    <col min="16" max="16" width="8.28515625" style="102" customWidth="1"/>
    <col min="17" max="17" width="6.5703125" style="102" customWidth="1"/>
    <col min="18" max="18" width="9.140625" style="102"/>
    <col min="19" max="19" width="11.42578125" style="102" customWidth="1"/>
    <col min="20" max="20" width="0.140625" style="102" hidden="1" customWidth="1"/>
    <col min="21" max="21" width="0.28515625" style="102" customWidth="1"/>
    <col min="22" max="22" width="9.140625" style="102" customWidth="1"/>
    <col min="23" max="23" width="7.5703125" style="102" customWidth="1"/>
    <col min="24" max="24" width="4.7109375" style="102" customWidth="1"/>
    <col min="25" max="16384" width="9.140625" style="102"/>
  </cols>
  <sheetData>
    <row r="1" spans="1:23" ht="40.5" customHeight="1" thickBot="1" x14ac:dyDescent="0.3">
      <c r="C1" s="365" t="s">
        <v>177</v>
      </c>
      <c r="D1" s="366"/>
      <c r="E1" s="366"/>
      <c r="F1" s="366"/>
      <c r="G1" s="366"/>
      <c r="H1" s="366"/>
      <c r="I1" s="366"/>
      <c r="J1" s="366"/>
      <c r="K1" s="366"/>
      <c r="L1" s="366"/>
      <c r="M1" s="366"/>
      <c r="N1" s="366"/>
      <c r="O1" s="367"/>
      <c r="P1" s="199"/>
      <c r="Q1" s="200"/>
      <c r="R1" s="380" t="s">
        <v>9</v>
      </c>
      <c r="S1" s="380"/>
      <c r="T1" s="380"/>
      <c r="U1" s="200"/>
      <c r="V1" s="200"/>
      <c r="W1" s="171"/>
    </row>
    <row r="2" spans="1:23" ht="90.75" customHeight="1" thickBot="1" x14ac:dyDescent="0.3">
      <c r="C2" s="368" t="s">
        <v>125</v>
      </c>
      <c r="D2" s="369"/>
      <c r="E2" s="369"/>
      <c r="F2" s="369"/>
      <c r="G2" s="369"/>
      <c r="H2" s="369"/>
      <c r="I2" s="369"/>
      <c r="J2" s="369"/>
      <c r="K2" s="369"/>
      <c r="L2" s="369"/>
      <c r="M2" s="369"/>
      <c r="N2" s="369"/>
      <c r="O2" s="369"/>
      <c r="P2" s="201"/>
      <c r="Q2" s="202"/>
      <c r="R2" s="302" t="s">
        <v>10</v>
      </c>
      <c r="S2" s="302"/>
      <c r="T2" s="302"/>
      <c r="U2" s="171"/>
      <c r="V2" s="171"/>
      <c r="W2" s="171"/>
    </row>
    <row r="3" spans="1:23" ht="21.75" customHeight="1" thickBot="1" x14ac:dyDescent="0.35">
      <c r="A3" s="24" t="s">
        <v>46</v>
      </c>
      <c r="C3" s="373" t="s">
        <v>7</v>
      </c>
      <c r="D3" s="374"/>
      <c r="E3" s="374"/>
      <c r="F3" s="374"/>
      <c r="G3" s="374"/>
      <c r="H3" s="374"/>
      <c r="I3" s="374"/>
      <c r="J3" s="374"/>
      <c r="K3" s="374"/>
      <c r="L3" s="374"/>
      <c r="M3" s="374"/>
      <c r="N3" s="374"/>
      <c r="O3" s="374"/>
      <c r="P3" s="374"/>
      <c r="Q3" s="374"/>
      <c r="R3" s="374"/>
      <c r="S3" s="374"/>
      <c r="T3" s="374"/>
      <c r="U3" s="374"/>
      <c r="V3" s="374"/>
      <c r="W3" s="375"/>
    </row>
    <row r="4" spans="1:23" ht="62.25" customHeight="1" x14ac:dyDescent="0.25">
      <c r="C4" s="352" t="s">
        <v>185</v>
      </c>
      <c r="D4" s="353"/>
      <c r="E4" s="354" t="s">
        <v>183</v>
      </c>
      <c r="F4" s="355"/>
      <c r="G4" s="355"/>
      <c r="H4" s="355"/>
      <c r="I4" s="356"/>
      <c r="J4" s="370" t="s">
        <v>134</v>
      </c>
      <c r="K4" s="371"/>
      <c r="L4" s="372"/>
      <c r="M4" s="381" t="s">
        <v>130</v>
      </c>
      <c r="N4" s="386" t="s">
        <v>133</v>
      </c>
      <c r="O4" s="387"/>
      <c r="P4" s="342" t="s">
        <v>186</v>
      </c>
      <c r="Q4" s="343"/>
      <c r="R4" s="343"/>
      <c r="S4" s="343"/>
      <c r="T4" s="343"/>
      <c r="U4" s="343"/>
      <c r="V4" s="343"/>
      <c r="W4" s="344"/>
    </row>
    <row r="5" spans="1:23" ht="34.5" customHeight="1" x14ac:dyDescent="0.25">
      <c r="C5" s="348" t="s">
        <v>45</v>
      </c>
      <c r="D5" s="349"/>
      <c r="E5" s="297" t="s">
        <v>136</v>
      </c>
      <c r="F5" s="357" t="s">
        <v>72</v>
      </c>
      <c r="G5" s="357" t="s">
        <v>73</v>
      </c>
      <c r="H5" s="357" t="s">
        <v>74</v>
      </c>
      <c r="I5" s="350" t="s">
        <v>129</v>
      </c>
      <c r="J5" s="376" t="s">
        <v>124</v>
      </c>
      <c r="K5" s="359" t="s">
        <v>71</v>
      </c>
      <c r="L5" s="359" t="s">
        <v>49</v>
      </c>
      <c r="M5" s="381"/>
      <c r="N5" s="378" t="s">
        <v>191</v>
      </c>
      <c r="O5" s="383" t="s">
        <v>131</v>
      </c>
      <c r="P5" s="361" t="s">
        <v>36</v>
      </c>
      <c r="Q5" s="362"/>
      <c r="R5" s="362"/>
      <c r="S5" s="362"/>
      <c r="T5" s="6"/>
      <c r="U5" s="6" t="b">
        <v>0</v>
      </c>
      <c r="V5" s="103"/>
      <c r="W5" s="345" t="str">
        <f>IF(OR(U5=TRUE,U6=TRUE,U7=TRUE,U8=TRUE,U9=TRUE),"Yes","")</f>
        <v/>
      </c>
    </row>
    <row r="6" spans="1:23" ht="34.5" customHeight="1" thickBot="1" x14ac:dyDescent="0.3">
      <c r="C6" s="348"/>
      <c r="D6" s="349"/>
      <c r="E6" s="385"/>
      <c r="F6" s="358"/>
      <c r="G6" s="358"/>
      <c r="H6" s="358"/>
      <c r="I6" s="351"/>
      <c r="J6" s="377"/>
      <c r="K6" s="360"/>
      <c r="L6" s="360"/>
      <c r="M6" s="382"/>
      <c r="N6" s="379"/>
      <c r="O6" s="384"/>
      <c r="P6" s="361" t="s">
        <v>37</v>
      </c>
      <c r="Q6" s="362"/>
      <c r="R6" s="362"/>
      <c r="S6" s="362"/>
      <c r="T6" s="6"/>
      <c r="U6" s="6" t="b">
        <v>0</v>
      </c>
      <c r="V6" s="103"/>
      <c r="W6" s="346"/>
    </row>
    <row r="7" spans="1:23" ht="34.5" customHeight="1" x14ac:dyDescent="0.25">
      <c r="A7" s="102">
        <v>1</v>
      </c>
      <c r="B7" s="102">
        <f t="shared" ref="B7:B26" si="0">INDEX(meals,A7)</f>
        <v>0</v>
      </c>
      <c r="C7" s="23">
        <v>1</v>
      </c>
      <c r="D7" s="21"/>
      <c r="E7" s="194" t="str">
        <f>IF(B7=0,"",IF((VLOOKUP(A7,'All Meals'!$A$12:$S$62,9))="",0,(VLOOKUP(A7,'All Meals'!$A$12:$S$62,9))))</f>
        <v/>
      </c>
      <c r="F7" s="194" t="str">
        <f>IF(B7=0,"",IF((VLOOKUP(A7,'All Meals'!$A$12:$S$62,12))="",0,(VLOOKUP(A7,'All Meals'!$A$12:$S$62,12))))</f>
        <v/>
      </c>
      <c r="G7" s="194" t="str">
        <f>IF(B7=0,"",IF((VLOOKUP(A7,'All Meals'!$A$12:$S$62,15))="",0,(VLOOKUP(A7,'All Meals'!$A$12:$S$62,15))))</f>
        <v/>
      </c>
      <c r="H7" s="194" t="str">
        <f>IF(B7=0,"",IF((VLOOKUP(A7,'All Meals'!$A$12:$S$62,18))="",0,(VLOOKUP(A7,'All Meals'!$A$12:$S$62,18))))</f>
        <v/>
      </c>
      <c r="I7" s="195" t="str">
        <f>IF(B7=0,"",IF(E7="","No",IF(E7&gt;=0.5,"Yes","No")))</f>
        <v/>
      </c>
      <c r="J7" s="194" t="str">
        <f>IF(B7=0,"",IF((VLOOKUP(A7,'All Meals'!$A$12:$S$62,4))="",0,(VLOOKUP(A7,'All Meals'!$A$12:$S$62,4))))</f>
        <v/>
      </c>
      <c r="K7" s="194" t="str">
        <f>IF(B7=0,"",IF((VLOOKUP(A7,'All Meals'!$A$12:$S$62,5))="",0,(VLOOKUP(A7,'All Meals'!$A$12:$S$62,5))))</f>
        <v/>
      </c>
      <c r="L7" s="194" t="str">
        <f>IF(B7=0,"",IF((VLOOKUP(A7,'All Meals'!$A$12:$S$62,6))="",0,(VLOOKUP(A7,'All Meals'!$A$12:$S$62,6))))</f>
        <v/>
      </c>
      <c r="M7" s="195" t="str">
        <f>IF(B7=0,"",IF(SUM(J7-L7)&gt;=1,"Yes","No"))</f>
        <v/>
      </c>
      <c r="N7" s="194" t="str">
        <f>IF(B7=0,"",IF((VLOOKUP(A7,'All Meals'!$A$12:$S$62,19))="",0,(VLOOKUP(A7,'All Meals'!$A$12:$S$62,19))))</f>
        <v/>
      </c>
      <c r="O7" s="195" t="str">
        <f t="shared" ref="O7:O26" si="1">IF(B7=0,"",IF(N7="","No",IF(N7&gt;=1,"Yes","No")))</f>
        <v/>
      </c>
      <c r="P7" s="361" t="s">
        <v>39</v>
      </c>
      <c r="Q7" s="362"/>
      <c r="R7" s="362"/>
      <c r="S7" s="362"/>
      <c r="T7" s="6"/>
      <c r="U7" s="6" t="b">
        <v>0</v>
      </c>
      <c r="V7" s="103"/>
      <c r="W7" s="346"/>
    </row>
    <row r="8" spans="1:23" ht="33.75" customHeight="1" x14ac:dyDescent="0.25">
      <c r="A8" s="102">
        <v>1</v>
      </c>
      <c r="B8" s="102">
        <f t="shared" si="0"/>
        <v>0</v>
      </c>
      <c r="C8" s="23">
        <v>2</v>
      </c>
      <c r="D8" s="20"/>
      <c r="E8" s="194" t="str">
        <f>IF(B8=0,"",IF((VLOOKUP(A8,'All Meals'!$A$12:$S$62,9))="",0,(VLOOKUP(A8,'All Meals'!$A$12:$S$62,9))))</f>
        <v/>
      </c>
      <c r="F8" s="194" t="str">
        <f>IF(B8=0,"",IF((VLOOKUP(A8,'All Meals'!$A$12:$S$62,12))="",0,(VLOOKUP(A8,'All Meals'!$A$12:$S$62,12))))</f>
        <v/>
      </c>
      <c r="G8" s="194" t="str">
        <f>IF(B8=0,"",IF((VLOOKUP(A8,'All Meals'!$A$12:$S$62,15))="",0,(VLOOKUP(A8,'All Meals'!$A$12:$S$62,15))))</f>
        <v/>
      </c>
      <c r="H8" s="194" t="str">
        <f>IF(B8=0,"",IF((VLOOKUP(A8,'All Meals'!$A$12:$S$62,18))="",0,(VLOOKUP(A8,'All Meals'!$A$12:$S$62,18))))</f>
        <v/>
      </c>
      <c r="I8" s="195" t="str">
        <f t="shared" ref="I8:I26" si="2">IF(B8=0,"",IF(E8="","No",IF(E8&gt;=0.5,"Yes","No")))</f>
        <v/>
      </c>
      <c r="J8" s="194" t="str">
        <f>IF(B8=0,"",IF((VLOOKUP(A8,'All Meals'!$A$12:$S$62,4))="",0,(VLOOKUP(A8,'All Meals'!$A$12:$S$62,4))))</f>
        <v/>
      </c>
      <c r="K8" s="194" t="str">
        <f>IF(B8=0,"",IF((VLOOKUP(A8,'All Meals'!$A$12:$S$62,5))="",0,(VLOOKUP(A8,'All Meals'!$A$12:$S$62,5))))</f>
        <v/>
      </c>
      <c r="L8" s="194" t="str">
        <f>IF(B8=0,"",IF((VLOOKUP(A8,'All Meals'!$A$12:$S$62,6))="",0,(VLOOKUP(A8,'All Meals'!$A$12:$S$62,6))))</f>
        <v/>
      </c>
      <c r="M8" s="195" t="str">
        <f t="shared" ref="M8:M26" si="3">IF(B8=0,"",IF(SUM(J8-L8)&gt;=1,"Yes","No"))</f>
        <v/>
      </c>
      <c r="N8" s="194" t="str">
        <f>IF(B8=0,"",IF((VLOOKUP(A8,'All Meals'!$A$12:$S$62,19))="",0,(VLOOKUP(A8,'All Meals'!$A$12:$S$62,19))))</f>
        <v/>
      </c>
      <c r="O8" s="195" t="str">
        <f t="shared" si="1"/>
        <v/>
      </c>
      <c r="P8" s="361" t="s">
        <v>38</v>
      </c>
      <c r="Q8" s="362"/>
      <c r="R8" s="362"/>
      <c r="S8" s="362"/>
      <c r="T8" s="6"/>
      <c r="U8" s="6" t="b">
        <v>0</v>
      </c>
      <c r="V8" s="103"/>
      <c r="W8" s="346"/>
    </row>
    <row r="9" spans="1:23" ht="33.75" customHeight="1" thickBot="1" x14ac:dyDescent="0.3">
      <c r="A9" s="102">
        <v>1</v>
      </c>
      <c r="B9" s="102">
        <f t="shared" si="0"/>
        <v>0</v>
      </c>
      <c r="C9" s="23">
        <v>3</v>
      </c>
      <c r="D9" s="20"/>
      <c r="E9" s="194" t="str">
        <f>IF(B9=0,"",IF((VLOOKUP(A9,'All Meals'!$A$12:$S$62,9))="",0,(VLOOKUP(A9,'All Meals'!$A$12:$S$62,9))))</f>
        <v/>
      </c>
      <c r="F9" s="194" t="str">
        <f>IF(B9=0,"",IF((VLOOKUP(A9,'All Meals'!$A$12:$S$62,12))="",0,(VLOOKUP(A9,'All Meals'!$A$12:$S$62,12))))</f>
        <v/>
      </c>
      <c r="G9" s="194" t="str">
        <f>IF(B9=0,"",IF((VLOOKUP(A9,'All Meals'!$A$12:$S$62,15))="",0,(VLOOKUP(A9,'All Meals'!$A$12:$S$62,15))))</f>
        <v/>
      </c>
      <c r="H9" s="194" t="str">
        <f>IF(B9=0,"",IF((VLOOKUP(A9,'All Meals'!$A$12:$S$62,18))="",0,(VLOOKUP(A9,'All Meals'!$A$12:$S$62,18))))</f>
        <v/>
      </c>
      <c r="I9" s="195" t="str">
        <f t="shared" si="2"/>
        <v/>
      </c>
      <c r="J9" s="194" t="str">
        <f>IF(B9=0,"",IF((VLOOKUP(A9,'All Meals'!$A$12:$S$62,4))="",0,(VLOOKUP(A9,'All Meals'!$A$12:$S$62,4))))</f>
        <v/>
      </c>
      <c r="K9" s="194" t="str">
        <f>IF(B9=0,"",IF((VLOOKUP(A9,'All Meals'!$A$12:$S$62,5))="",0,(VLOOKUP(A9,'All Meals'!$A$12:$S$62,5))))</f>
        <v/>
      </c>
      <c r="L9" s="194" t="str">
        <f>IF(B9=0,"",IF((VLOOKUP(A9,'All Meals'!$A$12:$S$62,6))="",0,(VLOOKUP(A9,'All Meals'!$A$12:$S$62,6))))</f>
        <v/>
      </c>
      <c r="M9" s="195" t="str">
        <f t="shared" si="3"/>
        <v/>
      </c>
      <c r="N9" s="194" t="str">
        <f>IF(B9=0,"",IF((VLOOKUP(A9,'All Meals'!$A$12:$S$62,19))="",0,(VLOOKUP(A9,'All Meals'!$A$12:$S$62,19))))</f>
        <v/>
      </c>
      <c r="O9" s="195" t="str">
        <f t="shared" si="1"/>
        <v/>
      </c>
      <c r="P9" s="363" t="s">
        <v>40</v>
      </c>
      <c r="Q9" s="364"/>
      <c r="R9" s="364"/>
      <c r="S9" s="364"/>
      <c r="T9" s="7"/>
      <c r="U9" s="7" t="b">
        <v>0</v>
      </c>
      <c r="V9" s="5"/>
      <c r="W9" s="347"/>
    </row>
    <row r="10" spans="1:23" ht="33.75" customHeight="1" thickBot="1" x14ac:dyDescent="0.3">
      <c r="A10" s="102">
        <v>1</v>
      </c>
      <c r="B10" s="102">
        <f t="shared" si="0"/>
        <v>0</v>
      </c>
      <c r="C10" s="23">
        <v>4</v>
      </c>
      <c r="D10" s="20"/>
      <c r="E10" s="194" t="str">
        <f>IF(B10=0,"",IF((VLOOKUP(A10,'All Meals'!$A$12:$S$62,9))="",0,(VLOOKUP(A10,'All Meals'!$A$12:$S$62,9))))</f>
        <v/>
      </c>
      <c r="F10" s="194" t="str">
        <f>IF(B10=0,"",IF((VLOOKUP(A10,'All Meals'!$A$12:$S$62,12))="",0,(VLOOKUP(A10,'All Meals'!$A$12:$S$62,12))))</f>
        <v/>
      </c>
      <c r="G10" s="194" t="str">
        <f>IF(B10=0,"",IF((VLOOKUP(A10,'All Meals'!$A$12:$S$62,15))="",0,(VLOOKUP(A10,'All Meals'!$A$12:$S$62,15))))</f>
        <v/>
      </c>
      <c r="H10" s="194" t="str">
        <f>IF(B10=0,"",IF((VLOOKUP(A10,'All Meals'!$A$12:$S$62,18))="",0,(VLOOKUP(A10,'All Meals'!$A$12:$S$62,18))))</f>
        <v/>
      </c>
      <c r="I10" s="195" t="str">
        <f t="shared" si="2"/>
        <v/>
      </c>
      <c r="J10" s="194" t="str">
        <f>IF(B10=0,"",IF((VLOOKUP(A10,'All Meals'!$A$12:$S$62,4))="",0,(VLOOKUP(A10,'All Meals'!$A$12:$S$62,4))))</f>
        <v/>
      </c>
      <c r="K10" s="194" t="str">
        <f>IF(B10=0,"",IF((VLOOKUP(A10,'All Meals'!$A$12:$S$62,5))="",0,(VLOOKUP(A10,'All Meals'!$A$12:$S$62,5))))</f>
        <v/>
      </c>
      <c r="L10" s="194" t="str">
        <f>IF(B10=0,"",IF((VLOOKUP(A10,'All Meals'!$A$12:$S$62,6))="",0,(VLOOKUP(A10,'All Meals'!$A$12:$S$62,6))))</f>
        <v/>
      </c>
      <c r="M10" s="195" t="str">
        <f t="shared" si="3"/>
        <v/>
      </c>
      <c r="N10" s="194" t="str">
        <f>IF(B10=0,"",IF((VLOOKUP(A10,'All Meals'!$A$12:$S$62,19))="",0,(VLOOKUP(A10,'All Meals'!$A$12:$S$62,19))))</f>
        <v/>
      </c>
      <c r="O10" s="195" t="str">
        <f t="shared" si="1"/>
        <v/>
      </c>
    </row>
    <row r="11" spans="1:23" ht="33.75" customHeight="1" x14ac:dyDescent="0.25">
      <c r="A11" s="102">
        <v>1</v>
      </c>
      <c r="B11" s="102">
        <f t="shared" si="0"/>
        <v>0</v>
      </c>
      <c r="C11" s="23">
        <v>5</v>
      </c>
      <c r="D11" s="20"/>
      <c r="E11" s="194" t="str">
        <f>IF(B11=0,"",IF((VLOOKUP(A11,'All Meals'!$A$12:$S$62,9))="",0,(VLOOKUP(A11,'All Meals'!$A$12:$S$62,9))))</f>
        <v/>
      </c>
      <c r="F11" s="194" t="str">
        <f>IF(B11=0,"",IF((VLOOKUP(A11,'All Meals'!$A$12:$S$62,12))="",0,(VLOOKUP(A11,'All Meals'!$A$12:$S$62,12))))</f>
        <v/>
      </c>
      <c r="G11" s="194" t="str">
        <f>IF(B11=0,"",IF((VLOOKUP(A11,'All Meals'!$A$12:$S$62,15))="",0,(VLOOKUP(A11,'All Meals'!$A$12:$S$62,15))))</f>
        <v/>
      </c>
      <c r="H11" s="194" t="str">
        <f>IF(B11=0,"",IF((VLOOKUP(A11,'All Meals'!$A$12:$S$62,18))="",0,(VLOOKUP(A11,'All Meals'!$A$12:$S$62,18))))</f>
        <v/>
      </c>
      <c r="I11" s="195" t="str">
        <f t="shared" si="2"/>
        <v/>
      </c>
      <c r="J11" s="194" t="str">
        <f>IF(B11=0,"",IF((VLOOKUP(A11,'All Meals'!$A$12:$S$62,4))="",0,(VLOOKUP(A11,'All Meals'!$A$12:$S$62,4))))</f>
        <v/>
      </c>
      <c r="K11" s="194" t="str">
        <f>IF(B11=0,"",IF((VLOOKUP(A11,'All Meals'!$A$12:$S$62,5))="",0,(VLOOKUP(A11,'All Meals'!$A$12:$S$62,5))))</f>
        <v/>
      </c>
      <c r="L11" s="194" t="str">
        <f>IF(B11=0,"",IF((VLOOKUP(A11,'All Meals'!$A$12:$S$62,6))="",0,(VLOOKUP(A11,'All Meals'!$A$12:$S$62,6))))</f>
        <v/>
      </c>
      <c r="M11" s="195" t="str">
        <f t="shared" si="3"/>
        <v/>
      </c>
      <c r="N11" s="194" t="str">
        <f>IF(B11=0,"",IF((VLOOKUP(A11,'All Meals'!$A$12:$S$62,19))="",0,(VLOOKUP(A11,'All Meals'!$A$12:$S$62,19))))</f>
        <v/>
      </c>
      <c r="O11" s="195" t="str">
        <f t="shared" si="1"/>
        <v/>
      </c>
      <c r="Q11" s="392" t="s">
        <v>24</v>
      </c>
      <c r="R11" s="393"/>
      <c r="S11" s="393"/>
      <c r="T11" s="393"/>
      <c r="U11" s="393"/>
      <c r="V11" s="393"/>
      <c r="W11" s="394"/>
    </row>
    <row r="12" spans="1:23" ht="33.75" customHeight="1" thickBot="1" x14ac:dyDescent="0.3">
      <c r="A12" s="102">
        <v>1</v>
      </c>
      <c r="B12" s="102">
        <f t="shared" si="0"/>
        <v>0</v>
      </c>
      <c r="C12" s="23">
        <v>6</v>
      </c>
      <c r="D12" s="20"/>
      <c r="E12" s="194" t="str">
        <f>IF(B12=0,"",IF((VLOOKUP(A12,'All Meals'!$A$12:$S$62,9))="",0,(VLOOKUP(A12,'All Meals'!$A$12:$S$62,9))))</f>
        <v/>
      </c>
      <c r="F12" s="194" t="str">
        <f>IF(B12=0,"",IF((VLOOKUP(A12,'All Meals'!$A$12:$S$62,12))="",0,(VLOOKUP(A12,'All Meals'!$A$12:$S$62,12))))</f>
        <v/>
      </c>
      <c r="G12" s="194" t="str">
        <f>IF(B12=0,"",IF((VLOOKUP(A12,'All Meals'!$A$12:$S$62,15))="",0,(VLOOKUP(A12,'All Meals'!$A$12:$S$62,15))))</f>
        <v/>
      </c>
      <c r="H12" s="194" t="str">
        <f>IF(B12=0,"",IF((VLOOKUP(A12,'All Meals'!$A$12:$S$62,18))="",0,(VLOOKUP(A12,'All Meals'!$A$12:$S$62,18))))</f>
        <v/>
      </c>
      <c r="I12" s="195" t="str">
        <f t="shared" si="2"/>
        <v/>
      </c>
      <c r="J12" s="194" t="str">
        <f>IF(B12=0,"",IF((VLOOKUP(A12,'All Meals'!$A$12:$S$62,4))="",0,(VLOOKUP(A12,'All Meals'!$A$12:$S$62,4))))</f>
        <v/>
      </c>
      <c r="K12" s="194" t="str">
        <f>IF(B12=0,"",IF((VLOOKUP(A12,'All Meals'!$A$12:$S$62,5))="",0,(VLOOKUP(A12,'All Meals'!$A$12:$S$62,5))))</f>
        <v/>
      </c>
      <c r="L12" s="194" t="str">
        <f>IF(B12=0,"",IF((VLOOKUP(A12,'All Meals'!$A$12:$S$62,6))="",0,(VLOOKUP(A12,'All Meals'!$A$12:$S$62,6))))</f>
        <v/>
      </c>
      <c r="M12" s="195" t="str">
        <f t="shared" si="3"/>
        <v/>
      </c>
      <c r="N12" s="194" t="str">
        <f>IF(B12=0,"",IF((VLOOKUP(A12,'All Meals'!$A$12:$S$62,19))="",0,(VLOOKUP(A12,'All Meals'!$A$12:$S$62,19))))</f>
        <v/>
      </c>
      <c r="O12" s="195" t="str">
        <f t="shared" si="1"/>
        <v/>
      </c>
      <c r="Q12" s="395"/>
      <c r="R12" s="396"/>
      <c r="S12" s="396"/>
      <c r="T12" s="396"/>
      <c r="U12" s="396"/>
      <c r="V12" s="396"/>
      <c r="W12" s="397"/>
    </row>
    <row r="13" spans="1:23" ht="33.75" customHeight="1" x14ac:dyDescent="0.25">
      <c r="A13" s="102">
        <v>1</v>
      </c>
      <c r="B13" s="102">
        <f t="shared" si="0"/>
        <v>0</v>
      </c>
      <c r="C13" s="23">
        <v>7</v>
      </c>
      <c r="D13" s="20"/>
      <c r="E13" s="194" t="str">
        <f>IF(B13=0,"",IF((VLOOKUP(A13,'All Meals'!$A$12:$S$62,9))="",0,(VLOOKUP(A13,'All Meals'!$A$12:$S$62,9))))</f>
        <v/>
      </c>
      <c r="F13" s="194" t="str">
        <f>IF(B13=0,"",IF((VLOOKUP(A13,'All Meals'!$A$12:$S$62,12))="",0,(VLOOKUP(A13,'All Meals'!$A$12:$S$62,12))))</f>
        <v/>
      </c>
      <c r="G13" s="194" t="str">
        <f>IF(B13=0,"",IF((VLOOKUP(A13,'All Meals'!$A$12:$S$62,15))="",0,(VLOOKUP(A13,'All Meals'!$A$12:$S$62,15))))</f>
        <v/>
      </c>
      <c r="H13" s="194" t="str">
        <f>IF(B13=0,"",IF((VLOOKUP(A13,'All Meals'!$A$12:$S$62,18))="",0,(VLOOKUP(A13,'All Meals'!$A$12:$S$62,18))))</f>
        <v/>
      </c>
      <c r="I13" s="195" t="str">
        <f t="shared" si="2"/>
        <v/>
      </c>
      <c r="J13" s="194" t="str">
        <f>IF(B13=0,"",IF((VLOOKUP(A13,'All Meals'!$A$12:$S$62,4))="",0,(VLOOKUP(A13,'All Meals'!$A$12:$S$62,4))))</f>
        <v/>
      </c>
      <c r="K13" s="194" t="str">
        <f>IF(B13=0,"",IF((VLOOKUP(A13,'All Meals'!$A$12:$S$62,5))="",0,(VLOOKUP(A13,'All Meals'!$A$12:$S$62,5))))</f>
        <v/>
      </c>
      <c r="L13" s="194" t="str">
        <f>IF(B13=0,"",IF((VLOOKUP(A13,'All Meals'!$A$12:$S$62,6))="",0,(VLOOKUP(A13,'All Meals'!$A$12:$S$62,6))))</f>
        <v/>
      </c>
      <c r="M13" s="195" t="str">
        <f t="shared" si="3"/>
        <v/>
      </c>
      <c r="N13" s="194" t="str">
        <f>IF(B13=0,"",IF((VLOOKUP(A13,'All Meals'!$A$12:$S$62,19))="",0,(VLOOKUP(A13,'All Meals'!$A$12:$S$62,19))))</f>
        <v/>
      </c>
      <c r="O13" s="195" t="str">
        <f t="shared" si="1"/>
        <v/>
      </c>
      <c r="Q13" s="425" t="s">
        <v>29</v>
      </c>
      <c r="R13" s="426"/>
      <c r="S13" s="426"/>
      <c r="T13" s="103">
        <v>1</v>
      </c>
      <c r="U13" s="103">
        <f>INDEX(Cups,T13)</f>
        <v>0</v>
      </c>
      <c r="V13" s="421"/>
      <c r="W13" s="422"/>
    </row>
    <row r="14" spans="1:23" ht="33.75" customHeight="1" x14ac:dyDescent="0.25">
      <c r="A14" s="102">
        <v>1</v>
      </c>
      <c r="B14" s="102">
        <f t="shared" si="0"/>
        <v>0</v>
      </c>
      <c r="C14" s="23">
        <v>8</v>
      </c>
      <c r="D14" s="20"/>
      <c r="E14" s="194" t="str">
        <f>IF(B14=0,"",IF((VLOOKUP(A14,'All Meals'!$A$12:$S$62,9))="",0,(VLOOKUP(A14,'All Meals'!$A$12:$S$62,9))))</f>
        <v/>
      </c>
      <c r="F14" s="194" t="str">
        <f>IF(B14=0,"",IF((VLOOKUP(A14,'All Meals'!$A$12:$S$62,12))="",0,(VLOOKUP(A14,'All Meals'!$A$12:$S$62,12))))</f>
        <v/>
      </c>
      <c r="G14" s="194" t="str">
        <f>IF(B14=0,"",IF((VLOOKUP(A14,'All Meals'!$A$12:$S$62,15))="",0,(VLOOKUP(A14,'All Meals'!$A$12:$S$62,15))))</f>
        <v/>
      </c>
      <c r="H14" s="194" t="str">
        <f>IF(B14=0,"",IF((VLOOKUP(A14,'All Meals'!$A$12:$S$62,18))="",0,(VLOOKUP(A14,'All Meals'!$A$12:$S$62,18))))</f>
        <v/>
      </c>
      <c r="I14" s="195" t="str">
        <f t="shared" si="2"/>
        <v/>
      </c>
      <c r="J14" s="194" t="str">
        <f>IF(B14=0,"",IF((VLOOKUP(A14,'All Meals'!$A$12:$S$62,4))="",0,(VLOOKUP(A14,'All Meals'!$A$12:$S$62,4))))</f>
        <v/>
      </c>
      <c r="K14" s="194" t="str">
        <f>IF(B14=0,"",IF((VLOOKUP(A14,'All Meals'!$A$12:$S$62,5))="",0,(VLOOKUP(A14,'All Meals'!$A$12:$S$62,5))))</f>
        <v/>
      </c>
      <c r="L14" s="194" t="str">
        <f>IF(B14=0,"",IF((VLOOKUP(A14,'All Meals'!$A$12:$S$62,6))="",0,(VLOOKUP(A14,'All Meals'!$A$12:$S$62,6))))</f>
        <v/>
      </c>
      <c r="M14" s="195" t="str">
        <f t="shared" si="3"/>
        <v/>
      </c>
      <c r="N14" s="194" t="str">
        <f>IF(B14=0,"",IF((VLOOKUP(A14,'All Meals'!$A$12:$S$62,19))="",0,(VLOOKUP(A14,'All Meals'!$A$12:$S$62,19))))</f>
        <v/>
      </c>
      <c r="O14" s="195" t="str">
        <f t="shared" si="1"/>
        <v/>
      </c>
      <c r="Q14" s="425"/>
      <c r="R14" s="426"/>
      <c r="S14" s="426"/>
      <c r="T14" s="103">
        <v>1</v>
      </c>
      <c r="U14" s="103">
        <f>INDEX(Cups,T14)</f>
        <v>0</v>
      </c>
      <c r="V14" s="417"/>
      <c r="W14" s="418"/>
    </row>
    <row r="15" spans="1:23" ht="33.75" customHeight="1" x14ac:dyDescent="0.25">
      <c r="A15" s="102">
        <v>1</v>
      </c>
      <c r="B15" s="102">
        <f t="shared" si="0"/>
        <v>0</v>
      </c>
      <c r="C15" s="23">
        <v>9</v>
      </c>
      <c r="D15" s="20"/>
      <c r="E15" s="194" t="str">
        <f>IF(B15=0,"",IF((VLOOKUP(A15,'All Meals'!$A$12:$S$62,9))="",0,(VLOOKUP(A15,'All Meals'!$A$12:$S$62,9))))</f>
        <v/>
      </c>
      <c r="F15" s="194" t="str">
        <f>IF(B15=0,"",IF((VLOOKUP(A15,'All Meals'!$A$12:$S$62,12))="",0,(VLOOKUP(A15,'All Meals'!$A$12:$S$62,12))))</f>
        <v/>
      </c>
      <c r="G15" s="194" t="str">
        <f>IF(B15=0,"",IF((VLOOKUP(A15,'All Meals'!$A$12:$S$62,15))="",0,(VLOOKUP(A15,'All Meals'!$A$12:$S$62,15))))</f>
        <v/>
      </c>
      <c r="H15" s="194" t="str">
        <f>IF(B15=0,"",IF((VLOOKUP(A15,'All Meals'!$A$12:$S$62,18))="",0,(VLOOKUP(A15,'All Meals'!$A$12:$S$62,18))))</f>
        <v/>
      </c>
      <c r="I15" s="195" t="str">
        <f t="shared" si="2"/>
        <v/>
      </c>
      <c r="J15" s="194" t="str">
        <f>IF(B15=0,"",IF((VLOOKUP(A15,'All Meals'!$A$12:$S$62,4))="",0,(VLOOKUP(A15,'All Meals'!$A$12:$S$62,4))))</f>
        <v/>
      </c>
      <c r="K15" s="194" t="str">
        <f>IF(B15=0,"",IF((VLOOKUP(A15,'All Meals'!$A$12:$S$62,5))="",0,(VLOOKUP(A15,'All Meals'!$A$12:$S$62,5))))</f>
        <v/>
      </c>
      <c r="L15" s="194" t="str">
        <f>IF(B15=0,"",IF((VLOOKUP(A15,'All Meals'!$A$12:$S$62,6))="",0,(VLOOKUP(A15,'All Meals'!$A$12:$S$62,6))))</f>
        <v/>
      </c>
      <c r="M15" s="195" t="str">
        <f t="shared" si="3"/>
        <v/>
      </c>
      <c r="N15" s="194" t="str">
        <f>IF(B15=0,"",IF((VLOOKUP(A15,'All Meals'!$A$12:$S$62,19))="",0,(VLOOKUP(A15,'All Meals'!$A$12:$S$62,19))))</f>
        <v/>
      </c>
      <c r="O15" s="195" t="str">
        <f t="shared" si="1"/>
        <v/>
      </c>
      <c r="Q15" s="425"/>
      <c r="R15" s="426"/>
      <c r="S15" s="426"/>
      <c r="T15" s="103">
        <v>1</v>
      </c>
      <c r="U15" s="103">
        <f>INDEX(Cups,T15)</f>
        <v>0</v>
      </c>
      <c r="V15" s="417"/>
      <c r="W15" s="418"/>
    </row>
    <row r="16" spans="1:23" ht="38.25" customHeight="1" x14ac:dyDescent="0.25">
      <c r="A16" s="102">
        <v>1</v>
      </c>
      <c r="B16" s="102">
        <f t="shared" si="0"/>
        <v>0</v>
      </c>
      <c r="C16" s="23">
        <v>10</v>
      </c>
      <c r="D16" s="20"/>
      <c r="E16" s="194" t="str">
        <f>IF(B16=0,"",IF((VLOOKUP(A16,'All Meals'!$A$12:$S$62,9))="",0,(VLOOKUP(A16,'All Meals'!$A$12:$S$62,9))))</f>
        <v/>
      </c>
      <c r="F16" s="194" t="str">
        <f>IF(B16=0,"",IF((VLOOKUP(A16,'All Meals'!$A$12:$S$62,12))="",0,(VLOOKUP(A16,'All Meals'!$A$12:$S$62,12))))</f>
        <v/>
      </c>
      <c r="G16" s="194" t="str">
        <f>IF(B16=0,"",IF((VLOOKUP(A16,'All Meals'!$A$12:$S$62,15))="",0,(VLOOKUP(A16,'All Meals'!$A$12:$S$62,15))))</f>
        <v/>
      </c>
      <c r="H16" s="194" t="str">
        <f>IF(B16=0,"",IF((VLOOKUP(A16,'All Meals'!$A$12:$S$62,18))="",0,(VLOOKUP(A16,'All Meals'!$A$12:$S$62,18))))</f>
        <v/>
      </c>
      <c r="I16" s="195" t="str">
        <f t="shared" si="2"/>
        <v/>
      </c>
      <c r="J16" s="194" t="str">
        <f>IF(B16=0,"",IF((VLOOKUP(A16,'All Meals'!$A$12:$S$62,4))="",0,(VLOOKUP(A16,'All Meals'!$A$12:$S$62,4))))</f>
        <v/>
      </c>
      <c r="K16" s="194" t="str">
        <f>IF(B16=0,"",IF((VLOOKUP(A16,'All Meals'!$A$12:$S$62,5))="",0,(VLOOKUP(A16,'All Meals'!$A$12:$S$62,5))))</f>
        <v/>
      </c>
      <c r="L16" s="194" t="str">
        <f>IF(B16=0,"",IF((VLOOKUP(A16,'All Meals'!$A$12:$S$62,6))="",0,(VLOOKUP(A16,'All Meals'!$A$12:$S$62,6))))</f>
        <v/>
      </c>
      <c r="M16" s="195" t="str">
        <f t="shared" si="3"/>
        <v/>
      </c>
      <c r="N16" s="194" t="str">
        <f>IF(B16=0,"",IF((VLOOKUP(A16,'All Meals'!$A$12:$S$62,19))="",0,(VLOOKUP(A16,'All Meals'!$A$12:$S$62,19))))</f>
        <v/>
      </c>
      <c r="O16" s="195" t="str">
        <f t="shared" si="1"/>
        <v/>
      </c>
      <c r="Q16" s="425"/>
      <c r="R16" s="426"/>
      <c r="S16" s="426"/>
      <c r="T16" s="103">
        <v>1</v>
      </c>
      <c r="U16" s="103">
        <f>INDEX(Cups,T16)</f>
        <v>0</v>
      </c>
      <c r="V16" s="417"/>
      <c r="W16" s="418"/>
    </row>
    <row r="17" spans="1:23" ht="33.75" customHeight="1" x14ac:dyDescent="0.25">
      <c r="A17" s="102">
        <v>1</v>
      </c>
      <c r="B17" s="102">
        <f t="shared" si="0"/>
        <v>0</v>
      </c>
      <c r="C17" s="23">
        <v>11</v>
      </c>
      <c r="D17" s="20"/>
      <c r="E17" s="194" t="str">
        <f>IF(B17=0,"",IF((VLOOKUP(A17,'All Meals'!$A$12:$S$62,9))="",0,(VLOOKUP(A17,'All Meals'!$A$12:$S$62,9))))</f>
        <v/>
      </c>
      <c r="F17" s="194" t="str">
        <f>IF(B17=0,"",IF((VLOOKUP(A17,'All Meals'!$A$12:$S$62,12))="",0,(VLOOKUP(A17,'All Meals'!$A$12:$S$62,12))))</f>
        <v/>
      </c>
      <c r="G17" s="194" t="str">
        <f>IF(B17=0,"",IF((VLOOKUP(A17,'All Meals'!$A$12:$S$62,15))="",0,(VLOOKUP(A17,'All Meals'!$A$12:$S$62,15))))</f>
        <v/>
      </c>
      <c r="H17" s="194" t="str">
        <f>IF(B17=0,"",IF((VLOOKUP(A17,'All Meals'!$A$12:$S$62,18))="",0,(VLOOKUP(A17,'All Meals'!$A$12:$S$62,18))))</f>
        <v/>
      </c>
      <c r="I17" s="195" t="str">
        <f t="shared" si="2"/>
        <v/>
      </c>
      <c r="J17" s="194" t="str">
        <f>IF(B17=0,"",IF((VLOOKUP(A17,'All Meals'!$A$12:$S$62,4))="",0,(VLOOKUP(A17,'All Meals'!$A$12:$S$62,4))))</f>
        <v/>
      </c>
      <c r="K17" s="194" t="str">
        <f>IF(B17=0,"",IF((VLOOKUP(A17,'All Meals'!$A$12:$S$62,5))="",0,(VLOOKUP(A17,'All Meals'!$A$12:$S$62,5))))</f>
        <v/>
      </c>
      <c r="L17" s="194" t="str">
        <f>IF(B17=0,"",IF((VLOOKUP(A17,'All Meals'!$A$12:$S$62,6))="",0,(VLOOKUP(A17,'All Meals'!$A$12:$S$62,6))))</f>
        <v/>
      </c>
      <c r="M17" s="195" t="str">
        <f t="shared" si="3"/>
        <v/>
      </c>
      <c r="N17" s="194" t="str">
        <f>IF(B17=0,"",IF((VLOOKUP(A17,'All Meals'!$A$12:$S$62,19))="",0,(VLOOKUP(A17,'All Meals'!$A$12:$S$62,19))))</f>
        <v/>
      </c>
      <c r="O17" s="195" t="str">
        <f t="shared" si="1"/>
        <v/>
      </c>
      <c r="Q17" s="425"/>
      <c r="R17" s="426"/>
      <c r="S17" s="426"/>
      <c r="T17" s="103">
        <v>1</v>
      </c>
      <c r="U17" s="103">
        <f>INDEX(Cups,T17)</f>
        <v>0</v>
      </c>
      <c r="V17" s="423"/>
      <c r="W17" s="424"/>
    </row>
    <row r="18" spans="1:23" ht="33.75" customHeight="1" thickBot="1" x14ac:dyDescent="0.3">
      <c r="A18" s="102">
        <v>1</v>
      </c>
      <c r="B18" s="102">
        <f t="shared" si="0"/>
        <v>0</v>
      </c>
      <c r="C18" s="23">
        <v>12</v>
      </c>
      <c r="D18" s="20"/>
      <c r="E18" s="194" t="str">
        <f>IF(B18=0,"",IF((VLOOKUP(A18,'All Meals'!$A$12:$S$62,9))="",0,(VLOOKUP(A18,'All Meals'!$A$12:$S$62,9))))</f>
        <v/>
      </c>
      <c r="F18" s="194" t="str">
        <f>IF(B18=0,"",IF((VLOOKUP(A18,'All Meals'!$A$12:$S$62,12))="",0,(VLOOKUP(A18,'All Meals'!$A$12:$S$62,12))))</f>
        <v/>
      </c>
      <c r="G18" s="194" t="str">
        <f>IF(B18=0,"",IF((VLOOKUP(A18,'All Meals'!$A$12:$S$62,15))="",0,(VLOOKUP(A18,'All Meals'!$A$12:$S$62,15))))</f>
        <v/>
      </c>
      <c r="H18" s="194" t="str">
        <f>IF(B18=0,"",IF((VLOOKUP(A18,'All Meals'!$A$12:$S$62,18))="",0,(VLOOKUP(A18,'All Meals'!$A$12:$S$62,18))))</f>
        <v/>
      </c>
      <c r="I18" s="195" t="str">
        <f t="shared" si="2"/>
        <v/>
      </c>
      <c r="J18" s="194" t="str">
        <f>IF(B18=0,"",IF((VLOOKUP(A18,'All Meals'!$A$12:$S$62,4))="",0,(VLOOKUP(A18,'All Meals'!$A$12:$S$62,4))))</f>
        <v/>
      </c>
      <c r="K18" s="194" t="str">
        <f>IF(B18=0,"",IF((VLOOKUP(A18,'All Meals'!$A$12:$S$62,5))="",0,(VLOOKUP(A18,'All Meals'!$A$12:$S$62,5))))</f>
        <v/>
      </c>
      <c r="L18" s="194" t="str">
        <f>IF(B18=0,"",IF((VLOOKUP(A18,'All Meals'!$A$12:$S$62,6))="",0,(VLOOKUP(A18,'All Meals'!$A$12:$S$62,6))))</f>
        <v/>
      </c>
      <c r="M18" s="195" t="str">
        <f t="shared" si="3"/>
        <v/>
      </c>
      <c r="N18" s="194" t="str">
        <f>IF(B18=0,"",IF((VLOOKUP(A18,'All Meals'!$A$12:$S$62,19))="",0,(VLOOKUP(A18,'All Meals'!$A$12:$S$62,19))))</f>
        <v/>
      </c>
      <c r="O18" s="195" t="str">
        <f t="shared" si="1"/>
        <v/>
      </c>
      <c r="Q18" s="427"/>
      <c r="R18" s="428"/>
      <c r="S18" s="428"/>
      <c r="T18" s="17"/>
      <c r="U18" s="17"/>
      <c r="V18" s="419">
        <f>SUM(U13:U17)</f>
        <v>0</v>
      </c>
      <c r="W18" s="420"/>
    </row>
    <row r="19" spans="1:23" ht="33.75" customHeight="1" thickBot="1" x14ac:dyDescent="0.3">
      <c r="A19" s="102">
        <v>1</v>
      </c>
      <c r="B19" s="102">
        <f t="shared" si="0"/>
        <v>0</v>
      </c>
      <c r="C19" s="23">
        <v>13</v>
      </c>
      <c r="D19" s="20"/>
      <c r="E19" s="194" t="str">
        <f>IF(B19=0,"",IF((VLOOKUP(A19,'All Meals'!$A$12:$S$62,9))="",0,(VLOOKUP(A19,'All Meals'!$A$12:$S$62,9))))</f>
        <v/>
      </c>
      <c r="F19" s="194" t="str">
        <f>IF(B19=0,"",IF((VLOOKUP(A19,'All Meals'!$A$12:$S$62,12))="",0,(VLOOKUP(A19,'All Meals'!$A$12:$S$62,12))))</f>
        <v/>
      </c>
      <c r="G19" s="194" t="str">
        <f>IF(B19=0,"",IF((VLOOKUP(A19,'All Meals'!$A$12:$S$62,15))="",0,(VLOOKUP(A19,'All Meals'!$A$12:$S$62,15))))</f>
        <v/>
      </c>
      <c r="H19" s="194" t="str">
        <f>IF(B19=0,"",IF((VLOOKUP(A19,'All Meals'!$A$12:$S$62,18))="",0,(VLOOKUP(A19,'All Meals'!$A$12:$S$62,18))))</f>
        <v/>
      </c>
      <c r="I19" s="195" t="str">
        <f t="shared" si="2"/>
        <v/>
      </c>
      <c r="J19" s="194" t="str">
        <f>IF(B19=0,"",IF((VLOOKUP(A19,'All Meals'!$A$12:$S$62,4))="",0,(VLOOKUP(A19,'All Meals'!$A$12:$S$62,4))))</f>
        <v/>
      </c>
      <c r="K19" s="194" t="str">
        <f>IF(B19=0,"",IF((VLOOKUP(A19,'All Meals'!$A$12:$S$62,5))="",0,(VLOOKUP(A19,'All Meals'!$A$12:$S$62,5))))</f>
        <v/>
      </c>
      <c r="L19" s="194" t="str">
        <f>IF(B19=0,"",IF((VLOOKUP(A19,'All Meals'!$A$12:$S$62,6))="",0,(VLOOKUP(A19,'All Meals'!$A$12:$S$62,6))))</f>
        <v/>
      </c>
      <c r="M19" s="195" t="str">
        <f t="shared" si="3"/>
        <v/>
      </c>
      <c r="N19" s="194" t="str">
        <f>IF(B19=0,"",IF((VLOOKUP(A19,'All Meals'!$A$12:$S$62,19))="",0,(VLOOKUP(A19,'All Meals'!$A$12:$S$62,19))))</f>
        <v/>
      </c>
      <c r="O19" s="195" t="str">
        <f t="shared" si="1"/>
        <v/>
      </c>
      <c r="Q19" s="398" t="s">
        <v>26</v>
      </c>
      <c r="R19" s="399"/>
      <c r="S19" s="399"/>
      <c r="T19" s="399"/>
      <c r="U19" s="399"/>
      <c r="V19" s="399"/>
      <c r="W19" s="400"/>
    </row>
    <row r="20" spans="1:23" ht="33.75" customHeight="1" x14ac:dyDescent="0.25">
      <c r="A20" s="102">
        <v>1</v>
      </c>
      <c r="B20" s="102">
        <f t="shared" si="0"/>
        <v>0</v>
      </c>
      <c r="C20" s="23">
        <v>14</v>
      </c>
      <c r="D20" s="20"/>
      <c r="E20" s="194" t="str">
        <f>IF(B20=0,"",IF((VLOOKUP(A20,'All Meals'!$A$12:$S$62,9))="",0,(VLOOKUP(A20,'All Meals'!$A$12:$S$62,9))))</f>
        <v/>
      </c>
      <c r="F20" s="194" t="str">
        <f>IF(B20=0,"",IF((VLOOKUP(A20,'All Meals'!$A$12:$S$62,12))="",0,(VLOOKUP(A20,'All Meals'!$A$12:$S$62,12))))</f>
        <v/>
      </c>
      <c r="G20" s="194" t="str">
        <f>IF(B20=0,"",IF((VLOOKUP(A20,'All Meals'!$A$12:$S$62,15))="",0,(VLOOKUP(A20,'All Meals'!$A$12:$S$62,15))))</f>
        <v/>
      </c>
      <c r="H20" s="194" t="str">
        <f>IF(B20=0,"",IF((VLOOKUP(A20,'All Meals'!$A$12:$S$62,18))="",0,(VLOOKUP(A20,'All Meals'!$A$12:$S$62,18))))</f>
        <v/>
      </c>
      <c r="I20" s="195" t="str">
        <f t="shared" si="2"/>
        <v/>
      </c>
      <c r="J20" s="194" t="str">
        <f>IF(B20=0,"",IF((VLOOKUP(A20,'All Meals'!$A$12:$S$62,4))="",0,(VLOOKUP(A20,'All Meals'!$A$12:$S$62,4))))</f>
        <v/>
      </c>
      <c r="K20" s="194" t="str">
        <f>IF(B20=0,"",IF((VLOOKUP(A20,'All Meals'!$A$12:$S$62,5))="",0,(VLOOKUP(A20,'All Meals'!$A$12:$S$62,5))))</f>
        <v/>
      </c>
      <c r="L20" s="194" t="str">
        <f>IF(B20=0,"",IF((VLOOKUP(A20,'All Meals'!$A$12:$S$62,6))="",0,(VLOOKUP(A20,'All Meals'!$A$12:$S$62,6))))</f>
        <v/>
      </c>
      <c r="M20" s="195" t="str">
        <f t="shared" si="3"/>
        <v/>
      </c>
      <c r="N20" s="194" t="str">
        <f>IF(B20=0,"",IF((VLOOKUP(A20,'All Meals'!$A$12:$S$62,19))="",0,(VLOOKUP(A20,'All Meals'!$A$12:$S$62,19))))</f>
        <v/>
      </c>
      <c r="O20" s="195" t="str">
        <f t="shared" si="1"/>
        <v/>
      </c>
      <c r="Q20" s="401" t="s">
        <v>27</v>
      </c>
      <c r="R20" s="402"/>
      <c r="S20" s="403"/>
      <c r="T20" s="6"/>
      <c r="U20" s="6"/>
      <c r="V20" s="407"/>
      <c r="W20" s="408"/>
    </row>
    <row r="21" spans="1:23" ht="33.75" customHeight="1" x14ac:dyDescent="0.25">
      <c r="A21" s="102">
        <v>1</v>
      </c>
      <c r="B21" s="102">
        <f t="shared" si="0"/>
        <v>0</v>
      </c>
      <c r="C21" s="23">
        <v>15</v>
      </c>
      <c r="D21" s="20"/>
      <c r="E21" s="194" t="str">
        <f>IF(B21=0,"",IF((VLOOKUP(A21,'All Meals'!$A$12:$S$62,9))="",0,(VLOOKUP(A21,'All Meals'!$A$12:$S$62,9))))</f>
        <v/>
      </c>
      <c r="F21" s="194" t="str">
        <f>IF(B21=0,"",IF((VLOOKUP(A21,'All Meals'!$A$12:$S$62,12))="",0,(VLOOKUP(A21,'All Meals'!$A$12:$S$62,12))))</f>
        <v/>
      </c>
      <c r="G21" s="194" t="str">
        <f>IF(B21=0,"",IF((VLOOKUP(A21,'All Meals'!$A$12:$S$62,15))="",0,(VLOOKUP(A21,'All Meals'!$A$12:$S$62,15))))</f>
        <v/>
      </c>
      <c r="H21" s="194" t="str">
        <f>IF(B21=0,"",IF((VLOOKUP(A21,'All Meals'!$A$12:$S$62,18))="",0,(VLOOKUP(A21,'All Meals'!$A$12:$S$62,18))))</f>
        <v/>
      </c>
      <c r="I21" s="195" t="str">
        <f t="shared" si="2"/>
        <v/>
      </c>
      <c r="J21" s="194" t="str">
        <f>IF(B21=0,"",IF((VLOOKUP(A21,'All Meals'!$A$12:$S$62,4))="",0,(VLOOKUP(A21,'All Meals'!$A$12:$S$62,4))))</f>
        <v/>
      </c>
      <c r="K21" s="194" t="str">
        <f>IF(B21=0,"",IF((VLOOKUP(A21,'All Meals'!$A$12:$S$62,5))="",0,(VLOOKUP(A21,'All Meals'!$A$12:$S$62,5))))</f>
        <v/>
      </c>
      <c r="L21" s="194" t="str">
        <f>IF(B21=0,"",IF((VLOOKUP(A21,'All Meals'!$A$12:$S$62,6))="",0,(VLOOKUP(A21,'All Meals'!$A$12:$S$62,6))))</f>
        <v/>
      </c>
      <c r="M21" s="195" t="str">
        <f t="shared" si="3"/>
        <v/>
      </c>
      <c r="N21" s="194" t="str">
        <f>IF(B21=0,"",IF((VLOOKUP(A21,'All Meals'!$A$12:$S$62,19))="",0,(VLOOKUP(A21,'All Meals'!$A$12:$S$62,19))))</f>
        <v/>
      </c>
      <c r="O21" s="195" t="str">
        <f t="shared" si="1"/>
        <v/>
      </c>
      <c r="Q21" s="404"/>
      <c r="R21" s="405"/>
      <c r="S21" s="406"/>
      <c r="T21" s="6"/>
      <c r="U21" s="6"/>
      <c r="V21" s="409"/>
      <c r="W21" s="410"/>
    </row>
    <row r="22" spans="1:23" ht="33.75" customHeight="1" x14ac:dyDescent="0.25">
      <c r="A22" s="102">
        <v>1</v>
      </c>
      <c r="B22" s="102">
        <f t="shared" si="0"/>
        <v>0</v>
      </c>
      <c r="C22" s="23">
        <v>16</v>
      </c>
      <c r="D22" s="20"/>
      <c r="E22" s="194" t="str">
        <f>IF(B22=0,"",IF((VLOOKUP(A22,'All Meals'!$A$12:$S$62,9))="",0,(VLOOKUP(A22,'All Meals'!$A$12:$S$62,9))))</f>
        <v/>
      </c>
      <c r="F22" s="194" t="str">
        <f>IF(B22=0,"",IF((VLOOKUP(A22,'All Meals'!$A$12:$S$62,12))="",0,(VLOOKUP(A22,'All Meals'!$A$12:$S$62,12))))</f>
        <v/>
      </c>
      <c r="G22" s="194" t="str">
        <f>IF(B22=0,"",IF((VLOOKUP(A22,'All Meals'!$A$12:$S$62,15))="",0,(VLOOKUP(A22,'All Meals'!$A$12:$S$62,15))))</f>
        <v/>
      </c>
      <c r="H22" s="194" t="str">
        <f>IF(B22=0,"",IF((VLOOKUP(A22,'All Meals'!$A$12:$S$62,18))="",0,(VLOOKUP(A22,'All Meals'!$A$12:$S$62,18))))</f>
        <v/>
      </c>
      <c r="I22" s="195" t="str">
        <f t="shared" si="2"/>
        <v/>
      </c>
      <c r="J22" s="194" t="str">
        <f>IF(B22=0,"",IF((VLOOKUP(A22,'All Meals'!$A$12:$S$62,4))="",0,(VLOOKUP(A22,'All Meals'!$A$12:$S$62,4))))</f>
        <v/>
      </c>
      <c r="K22" s="194" t="str">
        <f>IF(B22=0,"",IF((VLOOKUP(A22,'All Meals'!$A$12:$S$62,5))="",0,(VLOOKUP(A22,'All Meals'!$A$12:$S$62,5))))</f>
        <v/>
      </c>
      <c r="L22" s="194" t="str">
        <f>IF(B22=0,"",IF((VLOOKUP(A22,'All Meals'!$A$12:$S$62,6))="",0,(VLOOKUP(A22,'All Meals'!$A$12:$S$62,6))))</f>
        <v/>
      </c>
      <c r="M22" s="195" t="str">
        <f t="shared" si="3"/>
        <v/>
      </c>
      <c r="N22" s="194" t="str">
        <f>IF(B22=0,"",IF((VLOOKUP(A22,'All Meals'!$A$12:$S$62,19))="",0,(VLOOKUP(A22,'All Meals'!$A$12:$S$62,19))))</f>
        <v/>
      </c>
      <c r="O22" s="195" t="str">
        <f t="shared" si="1"/>
        <v/>
      </c>
      <c r="Q22" s="411" t="s">
        <v>28</v>
      </c>
      <c r="R22" s="412"/>
      <c r="S22" s="413"/>
      <c r="T22" s="196"/>
      <c r="U22" s="196"/>
      <c r="V22" s="388">
        <f>FLOOR(V20,0.125)</f>
        <v>0</v>
      </c>
      <c r="W22" s="389"/>
    </row>
    <row r="23" spans="1:23" ht="33.75" customHeight="1" thickBot="1" x14ac:dyDescent="0.3">
      <c r="A23" s="102">
        <v>1</v>
      </c>
      <c r="B23" s="102">
        <f t="shared" si="0"/>
        <v>0</v>
      </c>
      <c r="C23" s="23">
        <v>17</v>
      </c>
      <c r="D23" s="20"/>
      <c r="E23" s="194" t="str">
        <f>IF(B23=0,"",IF((VLOOKUP(A23,'All Meals'!$A$12:$S$62,9))="",0,(VLOOKUP(A23,'All Meals'!$A$12:$S$62,9))))</f>
        <v/>
      </c>
      <c r="F23" s="194" t="str">
        <f>IF(B23=0,"",IF((VLOOKUP(A23,'All Meals'!$A$12:$S$62,12))="",0,(VLOOKUP(A23,'All Meals'!$A$12:$S$62,12))))</f>
        <v/>
      </c>
      <c r="G23" s="194" t="str">
        <f>IF(B23=0,"",IF((VLOOKUP(A23,'All Meals'!$A$12:$S$62,15))="",0,(VLOOKUP(A23,'All Meals'!$A$12:$S$62,15))))</f>
        <v/>
      </c>
      <c r="H23" s="194" t="str">
        <f>IF(B23=0,"",IF((VLOOKUP(A23,'All Meals'!$A$12:$S$62,18))="",0,(VLOOKUP(A23,'All Meals'!$A$12:$S$62,18))))</f>
        <v/>
      </c>
      <c r="I23" s="195" t="str">
        <f t="shared" si="2"/>
        <v/>
      </c>
      <c r="J23" s="194" t="str">
        <f>IF(B23=0,"",IF((VLOOKUP(A23,'All Meals'!$A$12:$S$62,4))="",0,(VLOOKUP(A23,'All Meals'!$A$12:$S$62,4))))</f>
        <v/>
      </c>
      <c r="K23" s="194" t="str">
        <f>IF(B23=0,"",IF((VLOOKUP(A23,'All Meals'!$A$12:$S$62,5))="",0,(VLOOKUP(A23,'All Meals'!$A$12:$S$62,5))))</f>
        <v/>
      </c>
      <c r="L23" s="194" t="str">
        <f>IF(B23=0,"",IF((VLOOKUP(A23,'All Meals'!$A$12:$S$62,6))="",0,(VLOOKUP(A23,'All Meals'!$A$12:$S$62,6))))</f>
        <v/>
      </c>
      <c r="M23" s="195" t="str">
        <f t="shared" si="3"/>
        <v/>
      </c>
      <c r="N23" s="194" t="str">
        <f>IF(B23=0,"",IF((VLOOKUP(A23,'All Meals'!$A$12:$S$62,19))="",0,(VLOOKUP(A23,'All Meals'!$A$12:$S$62,19))))</f>
        <v/>
      </c>
      <c r="O23" s="195" t="str">
        <f t="shared" si="1"/>
        <v/>
      </c>
      <c r="Q23" s="414"/>
      <c r="R23" s="415"/>
      <c r="S23" s="416"/>
      <c r="T23" s="197"/>
      <c r="U23" s="197"/>
      <c r="V23" s="390"/>
      <c r="W23" s="391"/>
    </row>
    <row r="24" spans="1:23" ht="33.75" customHeight="1" x14ac:dyDescent="0.25">
      <c r="A24" s="102">
        <v>1</v>
      </c>
      <c r="B24" s="102">
        <f t="shared" si="0"/>
        <v>0</v>
      </c>
      <c r="C24" s="23">
        <v>18</v>
      </c>
      <c r="D24" s="20"/>
      <c r="E24" s="194" t="str">
        <f>IF(B24=0,"",IF((VLOOKUP(A24,'All Meals'!$A$12:$S$62,9))="",0,(VLOOKUP(A24,'All Meals'!$A$12:$S$62,9))))</f>
        <v/>
      </c>
      <c r="F24" s="194" t="str">
        <f>IF(B24=0,"",IF((VLOOKUP(A24,'All Meals'!$A$12:$S$62,12))="",0,(VLOOKUP(A24,'All Meals'!$A$12:$S$62,12))))</f>
        <v/>
      </c>
      <c r="G24" s="194" t="str">
        <f>IF(B24=0,"",IF((VLOOKUP(A24,'All Meals'!$A$12:$S$62,15))="",0,(VLOOKUP(A24,'All Meals'!$A$12:$S$62,15))))</f>
        <v/>
      </c>
      <c r="H24" s="194" t="str">
        <f>IF(B24=0,"",IF((VLOOKUP(A24,'All Meals'!$A$12:$S$62,18))="",0,(VLOOKUP(A24,'All Meals'!$A$12:$S$62,18))))</f>
        <v/>
      </c>
      <c r="I24" s="195" t="str">
        <f t="shared" si="2"/>
        <v/>
      </c>
      <c r="J24" s="194" t="str">
        <f>IF(B24=0,"",IF((VLOOKUP(A24,'All Meals'!$A$12:$S$62,4))="",0,(VLOOKUP(A24,'All Meals'!$A$12:$S$62,4))))</f>
        <v/>
      </c>
      <c r="K24" s="194" t="str">
        <f>IF(B24=0,"",IF((VLOOKUP(A24,'All Meals'!$A$12:$S$62,5))="",0,(VLOOKUP(A24,'All Meals'!$A$12:$S$62,5))))</f>
        <v/>
      </c>
      <c r="L24" s="194" t="str">
        <f>IF(B24=0,"",IF((VLOOKUP(A24,'All Meals'!$A$12:$S$62,6))="",0,(VLOOKUP(A24,'All Meals'!$A$12:$S$62,6))))</f>
        <v/>
      </c>
      <c r="M24" s="195" t="str">
        <f t="shared" si="3"/>
        <v/>
      </c>
      <c r="N24" s="194" t="str">
        <f>IF(B24=0,"",IF((VLOOKUP(A24,'All Meals'!$A$12:$S$62,19))="",0,(VLOOKUP(A24,'All Meals'!$A$12:$S$62,19))))</f>
        <v/>
      </c>
      <c r="O24" s="195" t="str">
        <f t="shared" si="1"/>
        <v/>
      </c>
    </row>
    <row r="25" spans="1:23" ht="33.75" customHeight="1" x14ac:dyDescent="0.25">
      <c r="A25" s="102">
        <v>1</v>
      </c>
      <c r="B25" s="102">
        <f t="shared" si="0"/>
        <v>0</v>
      </c>
      <c r="C25" s="23">
        <v>19</v>
      </c>
      <c r="D25" s="20"/>
      <c r="E25" s="194" t="str">
        <f>IF(B25=0,"",IF((VLOOKUP(A25,'All Meals'!$A$12:$S$62,9))="",0,(VLOOKUP(A25,'All Meals'!$A$12:$S$62,9))))</f>
        <v/>
      </c>
      <c r="F25" s="194" t="str">
        <f>IF(B25=0,"",IF((VLOOKUP(A25,'All Meals'!$A$12:$S$62,12))="",0,(VLOOKUP(A25,'All Meals'!$A$12:$S$62,12))))</f>
        <v/>
      </c>
      <c r="G25" s="194" t="str">
        <f>IF(B25=0,"",IF((VLOOKUP(A25,'All Meals'!$A$12:$S$62,15))="",0,(VLOOKUP(A25,'All Meals'!$A$12:$S$62,15))))</f>
        <v/>
      </c>
      <c r="H25" s="194" t="str">
        <f>IF(B25=0,"",IF((VLOOKUP(A25,'All Meals'!$A$12:$S$62,18))="",0,(VLOOKUP(A25,'All Meals'!$A$12:$S$62,18))))</f>
        <v/>
      </c>
      <c r="I25" s="195" t="str">
        <f t="shared" si="2"/>
        <v/>
      </c>
      <c r="J25" s="194" t="str">
        <f>IF(B25=0,"",IF((VLOOKUP(A25,'All Meals'!$A$12:$S$62,4))="",0,(VLOOKUP(A25,'All Meals'!$A$12:$S$62,4))))</f>
        <v/>
      </c>
      <c r="K25" s="194" t="str">
        <f>IF(B25=0,"",IF((VLOOKUP(A25,'All Meals'!$A$12:$S$62,5))="",0,(VLOOKUP(A25,'All Meals'!$A$12:$S$62,5))))</f>
        <v/>
      </c>
      <c r="L25" s="194" t="str">
        <f>IF(B25=0,"",IF((VLOOKUP(A25,'All Meals'!$A$12:$S$62,6))="",0,(VLOOKUP(A25,'All Meals'!$A$12:$S$62,6))))</f>
        <v/>
      </c>
      <c r="M25" s="195" t="str">
        <f t="shared" si="3"/>
        <v/>
      </c>
      <c r="N25" s="194" t="str">
        <f>IF(B25=0,"",IF((VLOOKUP(A25,'All Meals'!$A$12:$S$62,19))="",0,(VLOOKUP(A25,'All Meals'!$A$12:$S$62,19))))</f>
        <v/>
      </c>
      <c r="O25" s="195" t="str">
        <f t="shared" si="1"/>
        <v/>
      </c>
    </row>
    <row r="26" spans="1:23" ht="33.75" customHeight="1" thickBot="1" x14ac:dyDescent="0.3">
      <c r="A26" s="102">
        <v>1</v>
      </c>
      <c r="B26" s="102">
        <f t="shared" si="0"/>
        <v>0</v>
      </c>
      <c r="C26" s="23">
        <v>20</v>
      </c>
      <c r="D26" s="22"/>
      <c r="E26" s="194" t="str">
        <f>IF(B26=0,"",IF((VLOOKUP(A26,'All Meals'!$A$12:$S$62,9))="",0,(VLOOKUP(A26,'All Meals'!$A$12:$S$62,9))))</f>
        <v/>
      </c>
      <c r="F26" s="194" t="str">
        <f>IF(B26=0,"",IF((VLOOKUP(A26,'All Meals'!$A$12:$S$62,12))="",0,(VLOOKUP(A26,'All Meals'!$A$12:$S$62,12))))</f>
        <v/>
      </c>
      <c r="G26" s="194" t="str">
        <f>IF(B26=0,"",IF((VLOOKUP(A26,'All Meals'!$A$12:$S$62,15))="",0,(VLOOKUP(A26,'All Meals'!$A$12:$S$62,15))))</f>
        <v/>
      </c>
      <c r="H26" s="194" t="str">
        <f>IF(B26=0,"",IF((VLOOKUP(A26,'All Meals'!$A$12:$S$62,18))="",0,(VLOOKUP(A26,'All Meals'!$A$12:$S$62,18))))</f>
        <v/>
      </c>
      <c r="I26" s="195" t="str">
        <f t="shared" si="2"/>
        <v/>
      </c>
      <c r="J26" s="194" t="str">
        <f>IF(B26=0,"",IF((VLOOKUP(A26,'All Meals'!$A$12:$S$62,4))="",0,(VLOOKUP(A26,'All Meals'!$A$12:$S$62,4))))</f>
        <v/>
      </c>
      <c r="K26" s="194" t="str">
        <f>IF(B26=0,"",IF((VLOOKUP(A26,'All Meals'!$A$12:$S$62,5))="",0,(VLOOKUP(A26,'All Meals'!$A$12:$S$62,5))))</f>
        <v/>
      </c>
      <c r="L26" s="194" t="str">
        <f>IF(B26=0,"",IF((VLOOKUP(A26,'All Meals'!$A$12:$S$62,6))="",0,(VLOOKUP(A26,'All Meals'!$A$12:$S$62,6))))</f>
        <v/>
      </c>
      <c r="M26" s="195" t="str">
        <f t="shared" si="3"/>
        <v/>
      </c>
      <c r="N26" s="194" t="str">
        <f>IF(B26=0,"",IF((VLOOKUP(A26,'All Meals'!$A$12:$S$62,19))="",0,(VLOOKUP(A26,'All Meals'!$A$12:$S$62,19))))</f>
        <v/>
      </c>
      <c r="O26" s="195" t="str">
        <f t="shared" si="1"/>
        <v/>
      </c>
    </row>
    <row r="27" spans="1:23" ht="33.75" customHeight="1" x14ac:dyDescent="0.25">
      <c r="J27" s="198"/>
      <c r="K27" s="198"/>
      <c r="L27" s="198"/>
    </row>
    <row r="28" spans="1:23" ht="33.75" customHeight="1" x14ac:dyDescent="0.25">
      <c r="L28" s="198"/>
    </row>
    <row r="29" spans="1:23" ht="33.75" customHeight="1" x14ac:dyDescent="0.25"/>
    <row r="30" spans="1:23" ht="33.75" customHeight="1" x14ac:dyDescent="0.25"/>
  </sheetData>
  <sheetProtection algorithmName="SHA-512" hashValue="JQiXsQT2RP07O7Yp3Qnym24t++tgyQU7UtyrCCFXwpyh2IQe+1wEYt597oXuDJ+lfIzeOjrW7cZKi9so7ezo+w==" saltValue="BjMGppn/Plsw/DiNaODL9g==" spinCount="100000" sheet="1" selectLockedCells="1"/>
  <mergeCells count="41">
    <mergeCell ref="K5:K6"/>
    <mergeCell ref="E4:I4"/>
    <mergeCell ref="I5:I6"/>
    <mergeCell ref="Q13:S18"/>
    <mergeCell ref="V14:W14"/>
    <mergeCell ref="V18:W18"/>
    <mergeCell ref="J4:L4"/>
    <mergeCell ref="P8:S8"/>
    <mergeCell ref="J5:J6"/>
    <mergeCell ref="W5:W9"/>
    <mergeCell ref="P5:S5"/>
    <mergeCell ref="L5:L6"/>
    <mergeCell ref="Q11:W12"/>
    <mergeCell ref="V13:W13"/>
    <mergeCell ref="P7:S7"/>
    <mergeCell ref="P9:S9"/>
    <mergeCell ref="R1:T1"/>
    <mergeCell ref="R2:T2"/>
    <mergeCell ref="G5:G6"/>
    <mergeCell ref="F5:F6"/>
    <mergeCell ref="H5:H6"/>
    <mergeCell ref="O5:O6"/>
    <mergeCell ref="C1:O1"/>
    <mergeCell ref="C2:O2"/>
    <mergeCell ref="C5:D6"/>
    <mergeCell ref="N4:O4"/>
    <mergeCell ref="N5:N6"/>
    <mergeCell ref="C3:W3"/>
    <mergeCell ref="M4:M6"/>
    <mergeCell ref="C4:D4"/>
    <mergeCell ref="E5:E6"/>
    <mergeCell ref="P4:W4"/>
    <mergeCell ref="V22:W23"/>
    <mergeCell ref="V15:W15"/>
    <mergeCell ref="V16:W16"/>
    <mergeCell ref="V17:W17"/>
    <mergeCell ref="P6:S6"/>
    <mergeCell ref="Q20:S21"/>
    <mergeCell ref="Q22:S23"/>
    <mergeCell ref="Q19:W19"/>
    <mergeCell ref="V20:W21"/>
  </mergeCells>
  <conditionalFormatting sqref="W5 O7:O26 M7:M26 I7:I26">
    <cfRule type="containsText" dxfId="25" priority="1" stopIfTrue="1" operator="containsText" text="Yes">
      <formula>NOT(ISERROR(SEARCH("Yes",I5)))</formula>
    </cfRule>
    <cfRule type="containsText" dxfId="24" priority="2" stopIfTrue="1" operator="containsText" text="No">
      <formula>NOT(ISERROR(SEARCH("No",I5)))</formula>
    </cfRule>
  </conditionalFormatting>
  <hyperlinks>
    <hyperlink ref="R1:T1" location="'Weekly Report'!A1" display="Go to Weekly Report" xr:uid="{00000000-0004-0000-0700-000000000000}"/>
    <hyperlink ref="R2:T2" location="'Breakfast Worksheet Instruction'!A1" display="Go to Instructions" xr:uid="{00000000-0004-0000-0700-000001000000}"/>
  </hyperlinks>
  <pageMargins left="0.7" right="0.7" top="0.75" bottom="0.75" header="0.3" footer="0.3"/>
  <pageSetup scale="80" orientation="landscape" horizontalDpi="1200" verticalDpi="1200" r:id="rId1"/>
  <headerFooter>
    <oddHeader>&amp;L&amp;G</oddHeader>
    <oddFooter>&amp;L&amp;P</oddFooter>
  </headerFooter>
  <colBreaks count="1" manualBreakCount="1">
    <brk id="16" max="25" man="1"/>
  </col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6385" r:id="rId5" name="Drop Down 1">
              <controlPr defaultSize="0" autoLine="0" autoPict="0">
                <anchor moveWithCells="1">
                  <from>
                    <xdr:col>3</xdr:col>
                    <xdr:colOff>171450</xdr:colOff>
                    <xdr:row>6</xdr:row>
                    <xdr:rowOff>95250</xdr:rowOff>
                  </from>
                  <to>
                    <xdr:col>3</xdr:col>
                    <xdr:colOff>3209925</xdr:colOff>
                    <xdr:row>6</xdr:row>
                    <xdr:rowOff>361950</xdr:rowOff>
                  </to>
                </anchor>
              </controlPr>
            </control>
          </mc:Choice>
        </mc:AlternateContent>
        <mc:AlternateContent xmlns:mc="http://schemas.openxmlformats.org/markup-compatibility/2006">
          <mc:Choice Requires="x14">
            <control shapeId="16386" r:id="rId6" name="Drop Down 2">
              <controlPr defaultSize="0" autoLine="0" autoPict="0">
                <anchor moveWithCells="1">
                  <from>
                    <xdr:col>3</xdr:col>
                    <xdr:colOff>171450</xdr:colOff>
                    <xdr:row>7</xdr:row>
                    <xdr:rowOff>95250</xdr:rowOff>
                  </from>
                  <to>
                    <xdr:col>3</xdr:col>
                    <xdr:colOff>3209925</xdr:colOff>
                    <xdr:row>7</xdr:row>
                    <xdr:rowOff>361950</xdr:rowOff>
                  </to>
                </anchor>
              </controlPr>
            </control>
          </mc:Choice>
        </mc:AlternateContent>
        <mc:AlternateContent xmlns:mc="http://schemas.openxmlformats.org/markup-compatibility/2006">
          <mc:Choice Requires="x14">
            <control shapeId="16387" r:id="rId7" name="Drop Down 3">
              <controlPr defaultSize="0" autoLine="0" autoPict="0">
                <anchor moveWithCells="1">
                  <from>
                    <xdr:col>3</xdr:col>
                    <xdr:colOff>171450</xdr:colOff>
                    <xdr:row>8</xdr:row>
                    <xdr:rowOff>95250</xdr:rowOff>
                  </from>
                  <to>
                    <xdr:col>3</xdr:col>
                    <xdr:colOff>3209925</xdr:colOff>
                    <xdr:row>8</xdr:row>
                    <xdr:rowOff>361950</xdr:rowOff>
                  </to>
                </anchor>
              </controlPr>
            </control>
          </mc:Choice>
        </mc:AlternateContent>
        <mc:AlternateContent xmlns:mc="http://schemas.openxmlformats.org/markup-compatibility/2006">
          <mc:Choice Requires="x14">
            <control shapeId="16388" r:id="rId8" name="Drop Down 4">
              <controlPr defaultSize="0" autoLine="0" autoPict="0">
                <anchor moveWithCells="1">
                  <from>
                    <xdr:col>3</xdr:col>
                    <xdr:colOff>171450</xdr:colOff>
                    <xdr:row>9</xdr:row>
                    <xdr:rowOff>95250</xdr:rowOff>
                  </from>
                  <to>
                    <xdr:col>3</xdr:col>
                    <xdr:colOff>3209925</xdr:colOff>
                    <xdr:row>9</xdr:row>
                    <xdr:rowOff>361950</xdr:rowOff>
                  </to>
                </anchor>
              </controlPr>
            </control>
          </mc:Choice>
        </mc:AlternateContent>
        <mc:AlternateContent xmlns:mc="http://schemas.openxmlformats.org/markup-compatibility/2006">
          <mc:Choice Requires="x14">
            <control shapeId="16389" r:id="rId9" name="Drop Down 5">
              <controlPr defaultSize="0" autoLine="0" autoPict="0">
                <anchor moveWithCells="1">
                  <from>
                    <xdr:col>3</xdr:col>
                    <xdr:colOff>171450</xdr:colOff>
                    <xdr:row>10</xdr:row>
                    <xdr:rowOff>95250</xdr:rowOff>
                  </from>
                  <to>
                    <xdr:col>3</xdr:col>
                    <xdr:colOff>3209925</xdr:colOff>
                    <xdr:row>10</xdr:row>
                    <xdr:rowOff>361950</xdr:rowOff>
                  </to>
                </anchor>
              </controlPr>
            </control>
          </mc:Choice>
        </mc:AlternateContent>
        <mc:AlternateContent xmlns:mc="http://schemas.openxmlformats.org/markup-compatibility/2006">
          <mc:Choice Requires="x14">
            <control shapeId="16390" r:id="rId10" name="Drop Down 6">
              <controlPr defaultSize="0" autoLine="0" autoPict="0">
                <anchor moveWithCells="1">
                  <from>
                    <xdr:col>3</xdr:col>
                    <xdr:colOff>171450</xdr:colOff>
                    <xdr:row>11</xdr:row>
                    <xdr:rowOff>95250</xdr:rowOff>
                  </from>
                  <to>
                    <xdr:col>3</xdr:col>
                    <xdr:colOff>3209925</xdr:colOff>
                    <xdr:row>11</xdr:row>
                    <xdr:rowOff>361950</xdr:rowOff>
                  </to>
                </anchor>
              </controlPr>
            </control>
          </mc:Choice>
        </mc:AlternateContent>
        <mc:AlternateContent xmlns:mc="http://schemas.openxmlformats.org/markup-compatibility/2006">
          <mc:Choice Requires="x14">
            <control shapeId="16391" r:id="rId11" name="Drop Down 7">
              <controlPr defaultSize="0" autoLine="0" autoPict="0">
                <anchor moveWithCells="1">
                  <from>
                    <xdr:col>3</xdr:col>
                    <xdr:colOff>171450</xdr:colOff>
                    <xdr:row>12</xdr:row>
                    <xdr:rowOff>95250</xdr:rowOff>
                  </from>
                  <to>
                    <xdr:col>3</xdr:col>
                    <xdr:colOff>3209925</xdr:colOff>
                    <xdr:row>12</xdr:row>
                    <xdr:rowOff>361950</xdr:rowOff>
                  </to>
                </anchor>
              </controlPr>
            </control>
          </mc:Choice>
        </mc:AlternateContent>
        <mc:AlternateContent xmlns:mc="http://schemas.openxmlformats.org/markup-compatibility/2006">
          <mc:Choice Requires="x14">
            <control shapeId="16392" r:id="rId12" name="Drop Down 8">
              <controlPr defaultSize="0" autoLine="0" autoPict="0">
                <anchor moveWithCells="1">
                  <from>
                    <xdr:col>3</xdr:col>
                    <xdr:colOff>171450</xdr:colOff>
                    <xdr:row>13</xdr:row>
                    <xdr:rowOff>95250</xdr:rowOff>
                  </from>
                  <to>
                    <xdr:col>3</xdr:col>
                    <xdr:colOff>3209925</xdr:colOff>
                    <xdr:row>13</xdr:row>
                    <xdr:rowOff>361950</xdr:rowOff>
                  </to>
                </anchor>
              </controlPr>
            </control>
          </mc:Choice>
        </mc:AlternateContent>
        <mc:AlternateContent xmlns:mc="http://schemas.openxmlformats.org/markup-compatibility/2006">
          <mc:Choice Requires="x14">
            <control shapeId="16393" r:id="rId13" name="Drop Down 9">
              <controlPr defaultSize="0" autoLine="0" autoPict="0">
                <anchor moveWithCells="1">
                  <from>
                    <xdr:col>3</xdr:col>
                    <xdr:colOff>171450</xdr:colOff>
                    <xdr:row>14</xdr:row>
                    <xdr:rowOff>95250</xdr:rowOff>
                  </from>
                  <to>
                    <xdr:col>3</xdr:col>
                    <xdr:colOff>3209925</xdr:colOff>
                    <xdr:row>14</xdr:row>
                    <xdr:rowOff>361950</xdr:rowOff>
                  </to>
                </anchor>
              </controlPr>
            </control>
          </mc:Choice>
        </mc:AlternateContent>
        <mc:AlternateContent xmlns:mc="http://schemas.openxmlformats.org/markup-compatibility/2006">
          <mc:Choice Requires="x14">
            <control shapeId="16394" r:id="rId14" name="Drop Down 10">
              <controlPr defaultSize="0" autoLine="0" autoPict="0">
                <anchor moveWithCells="1">
                  <from>
                    <xdr:col>3</xdr:col>
                    <xdr:colOff>171450</xdr:colOff>
                    <xdr:row>15</xdr:row>
                    <xdr:rowOff>95250</xdr:rowOff>
                  </from>
                  <to>
                    <xdr:col>3</xdr:col>
                    <xdr:colOff>3209925</xdr:colOff>
                    <xdr:row>15</xdr:row>
                    <xdr:rowOff>361950</xdr:rowOff>
                  </to>
                </anchor>
              </controlPr>
            </control>
          </mc:Choice>
        </mc:AlternateContent>
        <mc:AlternateContent xmlns:mc="http://schemas.openxmlformats.org/markup-compatibility/2006">
          <mc:Choice Requires="x14">
            <control shapeId="16395" r:id="rId15" name="Drop Down 11">
              <controlPr defaultSize="0" autoLine="0" autoPict="0">
                <anchor moveWithCells="1">
                  <from>
                    <xdr:col>3</xdr:col>
                    <xdr:colOff>171450</xdr:colOff>
                    <xdr:row>16</xdr:row>
                    <xdr:rowOff>95250</xdr:rowOff>
                  </from>
                  <to>
                    <xdr:col>3</xdr:col>
                    <xdr:colOff>3209925</xdr:colOff>
                    <xdr:row>16</xdr:row>
                    <xdr:rowOff>361950</xdr:rowOff>
                  </to>
                </anchor>
              </controlPr>
            </control>
          </mc:Choice>
        </mc:AlternateContent>
        <mc:AlternateContent xmlns:mc="http://schemas.openxmlformats.org/markup-compatibility/2006">
          <mc:Choice Requires="x14">
            <control shapeId="16396" r:id="rId16" name="Drop Down 12">
              <controlPr defaultSize="0" autoLine="0" autoPict="0">
                <anchor moveWithCells="1">
                  <from>
                    <xdr:col>3</xdr:col>
                    <xdr:colOff>171450</xdr:colOff>
                    <xdr:row>17</xdr:row>
                    <xdr:rowOff>95250</xdr:rowOff>
                  </from>
                  <to>
                    <xdr:col>3</xdr:col>
                    <xdr:colOff>3209925</xdr:colOff>
                    <xdr:row>17</xdr:row>
                    <xdr:rowOff>361950</xdr:rowOff>
                  </to>
                </anchor>
              </controlPr>
            </control>
          </mc:Choice>
        </mc:AlternateContent>
        <mc:AlternateContent xmlns:mc="http://schemas.openxmlformats.org/markup-compatibility/2006">
          <mc:Choice Requires="x14">
            <control shapeId="16397" r:id="rId17" name="Drop Down 13">
              <controlPr defaultSize="0" autoLine="0" autoPict="0">
                <anchor moveWithCells="1">
                  <from>
                    <xdr:col>3</xdr:col>
                    <xdr:colOff>171450</xdr:colOff>
                    <xdr:row>18</xdr:row>
                    <xdr:rowOff>95250</xdr:rowOff>
                  </from>
                  <to>
                    <xdr:col>3</xdr:col>
                    <xdr:colOff>3209925</xdr:colOff>
                    <xdr:row>18</xdr:row>
                    <xdr:rowOff>361950</xdr:rowOff>
                  </to>
                </anchor>
              </controlPr>
            </control>
          </mc:Choice>
        </mc:AlternateContent>
        <mc:AlternateContent xmlns:mc="http://schemas.openxmlformats.org/markup-compatibility/2006">
          <mc:Choice Requires="x14">
            <control shapeId="16398" r:id="rId18" name="Drop Down 14">
              <controlPr defaultSize="0" autoLine="0" autoPict="0">
                <anchor moveWithCells="1">
                  <from>
                    <xdr:col>3</xdr:col>
                    <xdr:colOff>171450</xdr:colOff>
                    <xdr:row>19</xdr:row>
                    <xdr:rowOff>95250</xdr:rowOff>
                  </from>
                  <to>
                    <xdr:col>3</xdr:col>
                    <xdr:colOff>3209925</xdr:colOff>
                    <xdr:row>19</xdr:row>
                    <xdr:rowOff>361950</xdr:rowOff>
                  </to>
                </anchor>
              </controlPr>
            </control>
          </mc:Choice>
        </mc:AlternateContent>
        <mc:AlternateContent xmlns:mc="http://schemas.openxmlformats.org/markup-compatibility/2006">
          <mc:Choice Requires="x14">
            <control shapeId="16399" r:id="rId19" name="Drop Down 15">
              <controlPr defaultSize="0" autoLine="0" autoPict="0">
                <anchor moveWithCells="1">
                  <from>
                    <xdr:col>3</xdr:col>
                    <xdr:colOff>171450</xdr:colOff>
                    <xdr:row>20</xdr:row>
                    <xdr:rowOff>95250</xdr:rowOff>
                  </from>
                  <to>
                    <xdr:col>3</xdr:col>
                    <xdr:colOff>3209925</xdr:colOff>
                    <xdr:row>20</xdr:row>
                    <xdr:rowOff>361950</xdr:rowOff>
                  </to>
                </anchor>
              </controlPr>
            </control>
          </mc:Choice>
        </mc:AlternateContent>
        <mc:AlternateContent xmlns:mc="http://schemas.openxmlformats.org/markup-compatibility/2006">
          <mc:Choice Requires="x14">
            <control shapeId="16400" r:id="rId20" name="Drop Down 16">
              <controlPr defaultSize="0" autoLine="0" autoPict="0">
                <anchor moveWithCells="1">
                  <from>
                    <xdr:col>3</xdr:col>
                    <xdr:colOff>171450</xdr:colOff>
                    <xdr:row>21</xdr:row>
                    <xdr:rowOff>95250</xdr:rowOff>
                  </from>
                  <to>
                    <xdr:col>3</xdr:col>
                    <xdr:colOff>3209925</xdr:colOff>
                    <xdr:row>21</xdr:row>
                    <xdr:rowOff>361950</xdr:rowOff>
                  </to>
                </anchor>
              </controlPr>
            </control>
          </mc:Choice>
        </mc:AlternateContent>
        <mc:AlternateContent xmlns:mc="http://schemas.openxmlformats.org/markup-compatibility/2006">
          <mc:Choice Requires="x14">
            <control shapeId="16401" r:id="rId21" name="Drop Down 17">
              <controlPr defaultSize="0" autoLine="0" autoPict="0">
                <anchor moveWithCells="1">
                  <from>
                    <xdr:col>3</xdr:col>
                    <xdr:colOff>171450</xdr:colOff>
                    <xdr:row>22</xdr:row>
                    <xdr:rowOff>95250</xdr:rowOff>
                  </from>
                  <to>
                    <xdr:col>3</xdr:col>
                    <xdr:colOff>3209925</xdr:colOff>
                    <xdr:row>22</xdr:row>
                    <xdr:rowOff>361950</xdr:rowOff>
                  </to>
                </anchor>
              </controlPr>
            </control>
          </mc:Choice>
        </mc:AlternateContent>
        <mc:AlternateContent xmlns:mc="http://schemas.openxmlformats.org/markup-compatibility/2006">
          <mc:Choice Requires="x14">
            <control shapeId="16402" r:id="rId22" name="Drop Down 18">
              <controlPr defaultSize="0" autoLine="0" autoPict="0">
                <anchor moveWithCells="1">
                  <from>
                    <xdr:col>3</xdr:col>
                    <xdr:colOff>171450</xdr:colOff>
                    <xdr:row>23</xdr:row>
                    <xdr:rowOff>95250</xdr:rowOff>
                  </from>
                  <to>
                    <xdr:col>3</xdr:col>
                    <xdr:colOff>3209925</xdr:colOff>
                    <xdr:row>23</xdr:row>
                    <xdr:rowOff>361950</xdr:rowOff>
                  </to>
                </anchor>
              </controlPr>
            </control>
          </mc:Choice>
        </mc:AlternateContent>
        <mc:AlternateContent xmlns:mc="http://schemas.openxmlformats.org/markup-compatibility/2006">
          <mc:Choice Requires="x14">
            <control shapeId="16403" r:id="rId23" name="Drop Down 19">
              <controlPr defaultSize="0" autoLine="0" autoPict="0">
                <anchor moveWithCells="1">
                  <from>
                    <xdr:col>3</xdr:col>
                    <xdr:colOff>171450</xdr:colOff>
                    <xdr:row>24</xdr:row>
                    <xdr:rowOff>95250</xdr:rowOff>
                  </from>
                  <to>
                    <xdr:col>3</xdr:col>
                    <xdr:colOff>3209925</xdr:colOff>
                    <xdr:row>24</xdr:row>
                    <xdr:rowOff>361950</xdr:rowOff>
                  </to>
                </anchor>
              </controlPr>
            </control>
          </mc:Choice>
        </mc:AlternateContent>
        <mc:AlternateContent xmlns:mc="http://schemas.openxmlformats.org/markup-compatibility/2006">
          <mc:Choice Requires="x14">
            <control shapeId="16404" r:id="rId24" name="Drop Down 20">
              <controlPr defaultSize="0" autoLine="0" autoPict="0">
                <anchor moveWithCells="1">
                  <from>
                    <xdr:col>3</xdr:col>
                    <xdr:colOff>171450</xdr:colOff>
                    <xdr:row>25</xdr:row>
                    <xdr:rowOff>95250</xdr:rowOff>
                  </from>
                  <to>
                    <xdr:col>3</xdr:col>
                    <xdr:colOff>3209925</xdr:colOff>
                    <xdr:row>25</xdr:row>
                    <xdr:rowOff>361950</xdr:rowOff>
                  </to>
                </anchor>
              </controlPr>
            </control>
          </mc:Choice>
        </mc:AlternateContent>
        <mc:AlternateContent xmlns:mc="http://schemas.openxmlformats.org/markup-compatibility/2006">
          <mc:Choice Requires="x14">
            <control shapeId="16405" r:id="rId25" name="Check Box 21">
              <controlPr defaultSize="0" autoFill="0" autoLine="0" autoPict="0">
                <anchor moveWithCells="1">
                  <from>
                    <xdr:col>21</xdr:col>
                    <xdr:colOff>209550</xdr:colOff>
                    <xdr:row>4</xdr:row>
                    <xdr:rowOff>142875</xdr:rowOff>
                  </from>
                  <to>
                    <xdr:col>22</xdr:col>
                    <xdr:colOff>104775</xdr:colOff>
                    <xdr:row>4</xdr:row>
                    <xdr:rowOff>371475</xdr:rowOff>
                  </to>
                </anchor>
              </controlPr>
            </control>
          </mc:Choice>
        </mc:AlternateContent>
        <mc:AlternateContent xmlns:mc="http://schemas.openxmlformats.org/markup-compatibility/2006">
          <mc:Choice Requires="x14">
            <control shapeId="16406" r:id="rId26" name="Check Box 22">
              <controlPr defaultSize="0" autoFill="0" autoLine="0" autoPict="0">
                <anchor moveWithCells="1">
                  <from>
                    <xdr:col>21</xdr:col>
                    <xdr:colOff>200025</xdr:colOff>
                    <xdr:row>5</xdr:row>
                    <xdr:rowOff>152400</xdr:rowOff>
                  </from>
                  <to>
                    <xdr:col>22</xdr:col>
                    <xdr:colOff>85725</xdr:colOff>
                    <xdr:row>5</xdr:row>
                    <xdr:rowOff>371475</xdr:rowOff>
                  </to>
                </anchor>
              </controlPr>
            </control>
          </mc:Choice>
        </mc:AlternateContent>
        <mc:AlternateContent xmlns:mc="http://schemas.openxmlformats.org/markup-compatibility/2006">
          <mc:Choice Requires="x14">
            <control shapeId="16407" r:id="rId27" name="Check Box 23">
              <controlPr defaultSize="0" autoFill="0" autoLine="0" autoPict="0">
                <anchor moveWithCells="1">
                  <from>
                    <xdr:col>21</xdr:col>
                    <xdr:colOff>200025</xdr:colOff>
                    <xdr:row>6</xdr:row>
                    <xdr:rowOff>123825</xdr:rowOff>
                  </from>
                  <to>
                    <xdr:col>22</xdr:col>
                    <xdr:colOff>85725</xdr:colOff>
                    <xdr:row>6</xdr:row>
                    <xdr:rowOff>342900</xdr:rowOff>
                  </to>
                </anchor>
              </controlPr>
            </control>
          </mc:Choice>
        </mc:AlternateContent>
        <mc:AlternateContent xmlns:mc="http://schemas.openxmlformats.org/markup-compatibility/2006">
          <mc:Choice Requires="x14">
            <control shapeId="16408" r:id="rId28" name="Check Box 24">
              <controlPr defaultSize="0" autoFill="0" autoLine="0" autoPict="0">
                <anchor moveWithCells="1">
                  <from>
                    <xdr:col>21</xdr:col>
                    <xdr:colOff>190500</xdr:colOff>
                    <xdr:row>7</xdr:row>
                    <xdr:rowOff>123825</xdr:rowOff>
                  </from>
                  <to>
                    <xdr:col>22</xdr:col>
                    <xdr:colOff>57150</xdr:colOff>
                    <xdr:row>7</xdr:row>
                    <xdr:rowOff>342900</xdr:rowOff>
                  </to>
                </anchor>
              </controlPr>
            </control>
          </mc:Choice>
        </mc:AlternateContent>
        <mc:AlternateContent xmlns:mc="http://schemas.openxmlformats.org/markup-compatibility/2006">
          <mc:Choice Requires="x14">
            <control shapeId="16409" r:id="rId29" name="Check Box 25">
              <controlPr defaultSize="0" autoFill="0" autoLine="0" autoPict="0">
                <anchor moveWithCells="1">
                  <from>
                    <xdr:col>21</xdr:col>
                    <xdr:colOff>190500</xdr:colOff>
                    <xdr:row>8</xdr:row>
                    <xdr:rowOff>85725</xdr:rowOff>
                  </from>
                  <to>
                    <xdr:col>22</xdr:col>
                    <xdr:colOff>57150</xdr:colOff>
                    <xdr:row>8</xdr:row>
                    <xdr:rowOff>314325</xdr:rowOff>
                  </to>
                </anchor>
              </controlPr>
            </control>
          </mc:Choice>
        </mc:AlternateContent>
        <mc:AlternateContent xmlns:mc="http://schemas.openxmlformats.org/markup-compatibility/2006">
          <mc:Choice Requires="x14">
            <control shapeId="16410" r:id="rId30" name="Drop Down 26">
              <controlPr defaultSize="0" autoLine="0" autoPict="0">
                <anchor moveWithCells="1" sizeWithCells="1">
                  <from>
                    <xdr:col>21</xdr:col>
                    <xdr:colOff>161925</xdr:colOff>
                    <xdr:row>12</xdr:row>
                    <xdr:rowOff>114300</xdr:rowOff>
                  </from>
                  <to>
                    <xdr:col>22</xdr:col>
                    <xdr:colOff>371475</xdr:colOff>
                    <xdr:row>12</xdr:row>
                    <xdr:rowOff>390525</xdr:rowOff>
                  </to>
                </anchor>
              </controlPr>
            </control>
          </mc:Choice>
        </mc:AlternateContent>
        <mc:AlternateContent xmlns:mc="http://schemas.openxmlformats.org/markup-compatibility/2006">
          <mc:Choice Requires="x14">
            <control shapeId="16411" r:id="rId31" name="Drop Down 27">
              <controlPr defaultSize="0" autoLine="0" autoPict="0">
                <anchor moveWithCells="1" sizeWithCells="1">
                  <from>
                    <xdr:col>21</xdr:col>
                    <xdr:colOff>161925</xdr:colOff>
                    <xdr:row>13</xdr:row>
                    <xdr:rowOff>95250</xdr:rowOff>
                  </from>
                  <to>
                    <xdr:col>22</xdr:col>
                    <xdr:colOff>371475</xdr:colOff>
                    <xdr:row>13</xdr:row>
                    <xdr:rowOff>371475</xdr:rowOff>
                  </to>
                </anchor>
              </controlPr>
            </control>
          </mc:Choice>
        </mc:AlternateContent>
        <mc:AlternateContent xmlns:mc="http://schemas.openxmlformats.org/markup-compatibility/2006">
          <mc:Choice Requires="x14">
            <control shapeId="16412" r:id="rId32" name="Drop Down 28">
              <controlPr defaultSize="0" autoLine="0" autoPict="0">
                <anchor moveWithCells="1" sizeWithCells="1">
                  <from>
                    <xdr:col>21</xdr:col>
                    <xdr:colOff>142875</xdr:colOff>
                    <xdr:row>14</xdr:row>
                    <xdr:rowOff>76200</xdr:rowOff>
                  </from>
                  <to>
                    <xdr:col>22</xdr:col>
                    <xdr:colOff>352425</xdr:colOff>
                    <xdr:row>14</xdr:row>
                    <xdr:rowOff>352425</xdr:rowOff>
                  </to>
                </anchor>
              </controlPr>
            </control>
          </mc:Choice>
        </mc:AlternateContent>
        <mc:AlternateContent xmlns:mc="http://schemas.openxmlformats.org/markup-compatibility/2006">
          <mc:Choice Requires="x14">
            <control shapeId="16413" r:id="rId33" name="Drop Down 29">
              <controlPr defaultSize="0" autoLine="0" autoPict="0">
                <anchor moveWithCells="1" sizeWithCells="1">
                  <from>
                    <xdr:col>21</xdr:col>
                    <xdr:colOff>142875</xdr:colOff>
                    <xdr:row>15</xdr:row>
                    <xdr:rowOff>85725</xdr:rowOff>
                  </from>
                  <to>
                    <xdr:col>22</xdr:col>
                    <xdr:colOff>352425</xdr:colOff>
                    <xdr:row>15</xdr:row>
                    <xdr:rowOff>361950</xdr:rowOff>
                  </to>
                </anchor>
              </controlPr>
            </control>
          </mc:Choice>
        </mc:AlternateContent>
        <mc:AlternateContent xmlns:mc="http://schemas.openxmlformats.org/markup-compatibility/2006">
          <mc:Choice Requires="x14">
            <control shapeId="16414" r:id="rId34" name="Drop Down 30">
              <controlPr defaultSize="0" autoLine="0" autoPict="0">
                <anchor moveWithCells="1" sizeWithCells="1">
                  <from>
                    <xdr:col>21</xdr:col>
                    <xdr:colOff>133350</xdr:colOff>
                    <xdr:row>16</xdr:row>
                    <xdr:rowOff>66675</xdr:rowOff>
                  </from>
                  <to>
                    <xdr:col>22</xdr:col>
                    <xdr:colOff>352425</xdr:colOff>
                    <xdr:row>16</xdr:row>
                    <xdr:rowOff>342900</xdr:rowOff>
                  </to>
                </anchor>
              </controlPr>
            </control>
          </mc:Choice>
        </mc:AlternateContent>
        <mc:AlternateContent xmlns:mc="http://schemas.openxmlformats.org/markup-compatibility/2006">
          <mc:Choice Requires="x14">
            <control shapeId="16415" r:id="rId35" name="Drop Down 31">
              <controlPr defaultSize="0" autoLine="0" autoPict="0">
                <anchor moveWithCells="1">
                  <from>
                    <xdr:col>3</xdr:col>
                    <xdr:colOff>171450</xdr:colOff>
                    <xdr:row>6</xdr:row>
                    <xdr:rowOff>95250</xdr:rowOff>
                  </from>
                  <to>
                    <xdr:col>3</xdr:col>
                    <xdr:colOff>3209925</xdr:colOff>
                    <xdr:row>6</xdr:row>
                    <xdr:rowOff>361950</xdr:rowOff>
                  </to>
                </anchor>
              </controlPr>
            </control>
          </mc:Choice>
        </mc:AlternateContent>
        <mc:AlternateContent xmlns:mc="http://schemas.openxmlformats.org/markup-compatibility/2006">
          <mc:Choice Requires="x14">
            <control shapeId="16416" r:id="rId36" name="Drop Down 32">
              <controlPr defaultSize="0" autoLine="0" autoPict="0">
                <anchor moveWithCells="1">
                  <from>
                    <xdr:col>3</xdr:col>
                    <xdr:colOff>171450</xdr:colOff>
                    <xdr:row>7</xdr:row>
                    <xdr:rowOff>95250</xdr:rowOff>
                  </from>
                  <to>
                    <xdr:col>3</xdr:col>
                    <xdr:colOff>3209925</xdr:colOff>
                    <xdr:row>7</xdr:row>
                    <xdr:rowOff>361950</xdr:rowOff>
                  </to>
                </anchor>
              </controlPr>
            </control>
          </mc:Choice>
        </mc:AlternateContent>
        <mc:AlternateContent xmlns:mc="http://schemas.openxmlformats.org/markup-compatibility/2006">
          <mc:Choice Requires="x14">
            <control shapeId="16417" r:id="rId37" name="Drop Down 33">
              <controlPr defaultSize="0" autoLine="0" autoPict="0">
                <anchor moveWithCells="1">
                  <from>
                    <xdr:col>3</xdr:col>
                    <xdr:colOff>171450</xdr:colOff>
                    <xdr:row>8</xdr:row>
                    <xdr:rowOff>95250</xdr:rowOff>
                  </from>
                  <to>
                    <xdr:col>3</xdr:col>
                    <xdr:colOff>3209925</xdr:colOff>
                    <xdr:row>8</xdr:row>
                    <xdr:rowOff>361950</xdr:rowOff>
                  </to>
                </anchor>
              </controlPr>
            </control>
          </mc:Choice>
        </mc:AlternateContent>
        <mc:AlternateContent xmlns:mc="http://schemas.openxmlformats.org/markup-compatibility/2006">
          <mc:Choice Requires="x14">
            <control shapeId="16418" r:id="rId38" name="Drop Down 34">
              <controlPr defaultSize="0" autoLine="0" autoPict="0">
                <anchor moveWithCells="1">
                  <from>
                    <xdr:col>3</xdr:col>
                    <xdr:colOff>171450</xdr:colOff>
                    <xdr:row>9</xdr:row>
                    <xdr:rowOff>95250</xdr:rowOff>
                  </from>
                  <to>
                    <xdr:col>3</xdr:col>
                    <xdr:colOff>3209925</xdr:colOff>
                    <xdr:row>9</xdr:row>
                    <xdr:rowOff>361950</xdr:rowOff>
                  </to>
                </anchor>
              </controlPr>
            </control>
          </mc:Choice>
        </mc:AlternateContent>
        <mc:AlternateContent xmlns:mc="http://schemas.openxmlformats.org/markup-compatibility/2006">
          <mc:Choice Requires="x14">
            <control shapeId="16419" r:id="rId39" name="Drop Down 35">
              <controlPr defaultSize="0" autoLine="0" autoPict="0">
                <anchor moveWithCells="1">
                  <from>
                    <xdr:col>3</xdr:col>
                    <xdr:colOff>171450</xdr:colOff>
                    <xdr:row>10</xdr:row>
                    <xdr:rowOff>95250</xdr:rowOff>
                  </from>
                  <to>
                    <xdr:col>3</xdr:col>
                    <xdr:colOff>3209925</xdr:colOff>
                    <xdr:row>10</xdr:row>
                    <xdr:rowOff>361950</xdr:rowOff>
                  </to>
                </anchor>
              </controlPr>
            </control>
          </mc:Choice>
        </mc:AlternateContent>
        <mc:AlternateContent xmlns:mc="http://schemas.openxmlformats.org/markup-compatibility/2006">
          <mc:Choice Requires="x14">
            <control shapeId="16420" r:id="rId40" name="Drop Down 36">
              <controlPr defaultSize="0" autoLine="0" autoPict="0">
                <anchor moveWithCells="1">
                  <from>
                    <xdr:col>3</xdr:col>
                    <xdr:colOff>171450</xdr:colOff>
                    <xdr:row>11</xdr:row>
                    <xdr:rowOff>95250</xdr:rowOff>
                  </from>
                  <to>
                    <xdr:col>3</xdr:col>
                    <xdr:colOff>3209925</xdr:colOff>
                    <xdr:row>11</xdr:row>
                    <xdr:rowOff>361950</xdr:rowOff>
                  </to>
                </anchor>
              </controlPr>
            </control>
          </mc:Choice>
        </mc:AlternateContent>
        <mc:AlternateContent xmlns:mc="http://schemas.openxmlformats.org/markup-compatibility/2006">
          <mc:Choice Requires="x14">
            <control shapeId="16421" r:id="rId41" name="Drop Down 37">
              <controlPr defaultSize="0" autoLine="0" autoPict="0">
                <anchor moveWithCells="1">
                  <from>
                    <xdr:col>3</xdr:col>
                    <xdr:colOff>171450</xdr:colOff>
                    <xdr:row>12</xdr:row>
                    <xdr:rowOff>95250</xdr:rowOff>
                  </from>
                  <to>
                    <xdr:col>3</xdr:col>
                    <xdr:colOff>3209925</xdr:colOff>
                    <xdr:row>12</xdr:row>
                    <xdr:rowOff>361950</xdr:rowOff>
                  </to>
                </anchor>
              </controlPr>
            </control>
          </mc:Choice>
        </mc:AlternateContent>
        <mc:AlternateContent xmlns:mc="http://schemas.openxmlformats.org/markup-compatibility/2006">
          <mc:Choice Requires="x14">
            <control shapeId="16422" r:id="rId42" name="Drop Down 38">
              <controlPr defaultSize="0" autoLine="0" autoPict="0">
                <anchor moveWithCells="1">
                  <from>
                    <xdr:col>3</xdr:col>
                    <xdr:colOff>171450</xdr:colOff>
                    <xdr:row>13</xdr:row>
                    <xdr:rowOff>95250</xdr:rowOff>
                  </from>
                  <to>
                    <xdr:col>3</xdr:col>
                    <xdr:colOff>3209925</xdr:colOff>
                    <xdr:row>13</xdr:row>
                    <xdr:rowOff>361950</xdr:rowOff>
                  </to>
                </anchor>
              </controlPr>
            </control>
          </mc:Choice>
        </mc:AlternateContent>
        <mc:AlternateContent xmlns:mc="http://schemas.openxmlformats.org/markup-compatibility/2006">
          <mc:Choice Requires="x14">
            <control shapeId="16423" r:id="rId43" name="Drop Down 39">
              <controlPr defaultSize="0" autoLine="0" autoPict="0">
                <anchor moveWithCells="1">
                  <from>
                    <xdr:col>3</xdr:col>
                    <xdr:colOff>171450</xdr:colOff>
                    <xdr:row>14</xdr:row>
                    <xdr:rowOff>95250</xdr:rowOff>
                  </from>
                  <to>
                    <xdr:col>3</xdr:col>
                    <xdr:colOff>3209925</xdr:colOff>
                    <xdr:row>14</xdr:row>
                    <xdr:rowOff>361950</xdr:rowOff>
                  </to>
                </anchor>
              </controlPr>
            </control>
          </mc:Choice>
        </mc:AlternateContent>
        <mc:AlternateContent xmlns:mc="http://schemas.openxmlformats.org/markup-compatibility/2006">
          <mc:Choice Requires="x14">
            <control shapeId="16424" r:id="rId44" name="Drop Down 40">
              <controlPr defaultSize="0" autoLine="0" autoPict="0">
                <anchor moveWithCells="1">
                  <from>
                    <xdr:col>3</xdr:col>
                    <xdr:colOff>171450</xdr:colOff>
                    <xdr:row>15</xdr:row>
                    <xdr:rowOff>95250</xdr:rowOff>
                  </from>
                  <to>
                    <xdr:col>3</xdr:col>
                    <xdr:colOff>3209925</xdr:colOff>
                    <xdr:row>15</xdr:row>
                    <xdr:rowOff>361950</xdr:rowOff>
                  </to>
                </anchor>
              </controlPr>
            </control>
          </mc:Choice>
        </mc:AlternateContent>
        <mc:AlternateContent xmlns:mc="http://schemas.openxmlformats.org/markup-compatibility/2006">
          <mc:Choice Requires="x14">
            <control shapeId="16425" r:id="rId45" name="Drop Down 41">
              <controlPr defaultSize="0" autoLine="0" autoPict="0">
                <anchor moveWithCells="1">
                  <from>
                    <xdr:col>3</xdr:col>
                    <xdr:colOff>171450</xdr:colOff>
                    <xdr:row>16</xdr:row>
                    <xdr:rowOff>95250</xdr:rowOff>
                  </from>
                  <to>
                    <xdr:col>3</xdr:col>
                    <xdr:colOff>3209925</xdr:colOff>
                    <xdr:row>16</xdr:row>
                    <xdr:rowOff>361950</xdr:rowOff>
                  </to>
                </anchor>
              </controlPr>
            </control>
          </mc:Choice>
        </mc:AlternateContent>
        <mc:AlternateContent xmlns:mc="http://schemas.openxmlformats.org/markup-compatibility/2006">
          <mc:Choice Requires="x14">
            <control shapeId="16426" r:id="rId46" name="Drop Down 42">
              <controlPr defaultSize="0" autoLine="0" autoPict="0">
                <anchor moveWithCells="1">
                  <from>
                    <xdr:col>3</xdr:col>
                    <xdr:colOff>171450</xdr:colOff>
                    <xdr:row>17</xdr:row>
                    <xdr:rowOff>95250</xdr:rowOff>
                  </from>
                  <to>
                    <xdr:col>3</xdr:col>
                    <xdr:colOff>3209925</xdr:colOff>
                    <xdr:row>17</xdr:row>
                    <xdr:rowOff>361950</xdr:rowOff>
                  </to>
                </anchor>
              </controlPr>
            </control>
          </mc:Choice>
        </mc:AlternateContent>
        <mc:AlternateContent xmlns:mc="http://schemas.openxmlformats.org/markup-compatibility/2006">
          <mc:Choice Requires="x14">
            <control shapeId="16427" r:id="rId47" name="Drop Down 43">
              <controlPr defaultSize="0" autoLine="0" autoPict="0">
                <anchor moveWithCells="1">
                  <from>
                    <xdr:col>3</xdr:col>
                    <xdr:colOff>171450</xdr:colOff>
                    <xdr:row>18</xdr:row>
                    <xdr:rowOff>95250</xdr:rowOff>
                  </from>
                  <to>
                    <xdr:col>3</xdr:col>
                    <xdr:colOff>3209925</xdr:colOff>
                    <xdr:row>18</xdr:row>
                    <xdr:rowOff>361950</xdr:rowOff>
                  </to>
                </anchor>
              </controlPr>
            </control>
          </mc:Choice>
        </mc:AlternateContent>
        <mc:AlternateContent xmlns:mc="http://schemas.openxmlformats.org/markup-compatibility/2006">
          <mc:Choice Requires="x14">
            <control shapeId="16428" r:id="rId48" name="Drop Down 44">
              <controlPr defaultSize="0" autoLine="0" autoPict="0">
                <anchor moveWithCells="1">
                  <from>
                    <xdr:col>3</xdr:col>
                    <xdr:colOff>171450</xdr:colOff>
                    <xdr:row>19</xdr:row>
                    <xdr:rowOff>95250</xdr:rowOff>
                  </from>
                  <to>
                    <xdr:col>3</xdr:col>
                    <xdr:colOff>3209925</xdr:colOff>
                    <xdr:row>19</xdr:row>
                    <xdr:rowOff>361950</xdr:rowOff>
                  </to>
                </anchor>
              </controlPr>
            </control>
          </mc:Choice>
        </mc:AlternateContent>
        <mc:AlternateContent xmlns:mc="http://schemas.openxmlformats.org/markup-compatibility/2006">
          <mc:Choice Requires="x14">
            <control shapeId="16429" r:id="rId49" name="Drop Down 45">
              <controlPr defaultSize="0" autoLine="0" autoPict="0">
                <anchor moveWithCells="1">
                  <from>
                    <xdr:col>3</xdr:col>
                    <xdr:colOff>171450</xdr:colOff>
                    <xdr:row>20</xdr:row>
                    <xdr:rowOff>95250</xdr:rowOff>
                  </from>
                  <to>
                    <xdr:col>3</xdr:col>
                    <xdr:colOff>3209925</xdr:colOff>
                    <xdr:row>20</xdr:row>
                    <xdr:rowOff>361950</xdr:rowOff>
                  </to>
                </anchor>
              </controlPr>
            </control>
          </mc:Choice>
        </mc:AlternateContent>
        <mc:AlternateContent xmlns:mc="http://schemas.openxmlformats.org/markup-compatibility/2006">
          <mc:Choice Requires="x14">
            <control shapeId="16430" r:id="rId50" name="Drop Down 46">
              <controlPr defaultSize="0" autoLine="0" autoPict="0">
                <anchor moveWithCells="1">
                  <from>
                    <xdr:col>3</xdr:col>
                    <xdr:colOff>171450</xdr:colOff>
                    <xdr:row>21</xdr:row>
                    <xdr:rowOff>95250</xdr:rowOff>
                  </from>
                  <to>
                    <xdr:col>3</xdr:col>
                    <xdr:colOff>3209925</xdr:colOff>
                    <xdr:row>21</xdr:row>
                    <xdr:rowOff>361950</xdr:rowOff>
                  </to>
                </anchor>
              </controlPr>
            </control>
          </mc:Choice>
        </mc:AlternateContent>
        <mc:AlternateContent xmlns:mc="http://schemas.openxmlformats.org/markup-compatibility/2006">
          <mc:Choice Requires="x14">
            <control shapeId="16431" r:id="rId51" name="Drop Down 47">
              <controlPr defaultSize="0" autoLine="0" autoPict="0">
                <anchor moveWithCells="1">
                  <from>
                    <xdr:col>3</xdr:col>
                    <xdr:colOff>171450</xdr:colOff>
                    <xdr:row>22</xdr:row>
                    <xdr:rowOff>95250</xdr:rowOff>
                  </from>
                  <to>
                    <xdr:col>3</xdr:col>
                    <xdr:colOff>3209925</xdr:colOff>
                    <xdr:row>22</xdr:row>
                    <xdr:rowOff>361950</xdr:rowOff>
                  </to>
                </anchor>
              </controlPr>
            </control>
          </mc:Choice>
        </mc:AlternateContent>
        <mc:AlternateContent xmlns:mc="http://schemas.openxmlformats.org/markup-compatibility/2006">
          <mc:Choice Requires="x14">
            <control shapeId="16432" r:id="rId52" name="Drop Down 48">
              <controlPr defaultSize="0" autoLine="0" autoPict="0">
                <anchor moveWithCells="1">
                  <from>
                    <xdr:col>3</xdr:col>
                    <xdr:colOff>171450</xdr:colOff>
                    <xdr:row>23</xdr:row>
                    <xdr:rowOff>95250</xdr:rowOff>
                  </from>
                  <to>
                    <xdr:col>3</xdr:col>
                    <xdr:colOff>3209925</xdr:colOff>
                    <xdr:row>23</xdr:row>
                    <xdr:rowOff>361950</xdr:rowOff>
                  </to>
                </anchor>
              </controlPr>
            </control>
          </mc:Choice>
        </mc:AlternateContent>
        <mc:AlternateContent xmlns:mc="http://schemas.openxmlformats.org/markup-compatibility/2006">
          <mc:Choice Requires="x14">
            <control shapeId="16433" r:id="rId53" name="Drop Down 49">
              <controlPr defaultSize="0" autoLine="0" autoPict="0">
                <anchor moveWithCells="1">
                  <from>
                    <xdr:col>3</xdr:col>
                    <xdr:colOff>171450</xdr:colOff>
                    <xdr:row>24</xdr:row>
                    <xdr:rowOff>95250</xdr:rowOff>
                  </from>
                  <to>
                    <xdr:col>3</xdr:col>
                    <xdr:colOff>3209925</xdr:colOff>
                    <xdr:row>24</xdr:row>
                    <xdr:rowOff>361950</xdr:rowOff>
                  </to>
                </anchor>
              </controlPr>
            </control>
          </mc:Choice>
        </mc:AlternateContent>
        <mc:AlternateContent xmlns:mc="http://schemas.openxmlformats.org/markup-compatibility/2006">
          <mc:Choice Requires="x14">
            <control shapeId="16434" r:id="rId54" name="Drop Down 50">
              <controlPr defaultSize="0" autoLine="0" autoPict="0">
                <anchor moveWithCells="1">
                  <from>
                    <xdr:col>3</xdr:col>
                    <xdr:colOff>171450</xdr:colOff>
                    <xdr:row>25</xdr:row>
                    <xdr:rowOff>95250</xdr:rowOff>
                  </from>
                  <to>
                    <xdr:col>3</xdr:col>
                    <xdr:colOff>3209925</xdr:colOff>
                    <xdr:row>25</xdr:row>
                    <xdr:rowOff>361950</xdr:rowOff>
                  </to>
                </anchor>
              </controlPr>
            </control>
          </mc:Choice>
        </mc:AlternateContent>
        <mc:AlternateContent xmlns:mc="http://schemas.openxmlformats.org/markup-compatibility/2006">
          <mc:Choice Requires="x14">
            <control shapeId="16435" r:id="rId55" name="Check Box 51">
              <controlPr defaultSize="0" autoFill="0" autoLine="0" autoPict="0">
                <anchor moveWithCells="1">
                  <from>
                    <xdr:col>21</xdr:col>
                    <xdr:colOff>209550</xdr:colOff>
                    <xdr:row>4</xdr:row>
                    <xdr:rowOff>142875</xdr:rowOff>
                  </from>
                  <to>
                    <xdr:col>21</xdr:col>
                    <xdr:colOff>533400</xdr:colOff>
                    <xdr:row>4</xdr:row>
                    <xdr:rowOff>371475</xdr:rowOff>
                  </to>
                </anchor>
              </controlPr>
            </control>
          </mc:Choice>
        </mc:AlternateContent>
        <mc:AlternateContent xmlns:mc="http://schemas.openxmlformats.org/markup-compatibility/2006">
          <mc:Choice Requires="x14">
            <control shapeId="16436" r:id="rId56" name="Check Box 52">
              <controlPr defaultSize="0" autoFill="0" autoLine="0" autoPict="0">
                <anchor moveWithCells="1">
                  <from>
                    <xdr:col>21</xdr:col>
                    <xdr:colOff>200025</xdr:colOff>
                    <xdr:row>5</xdr:row>
                    <xdr:rowOff>152400</xdr:rowOff>
                  </from>
                  <to>
                    <xdr:col>21</xdr:col>
                    <xdr:colOff>533400</xdr:colOff>
                    <xdr:row>5</xdr:row>
                    <xdr:rowOff>371475</xdr:rowOff>
                  </to>
                </anchor>
              </controlPr>
            </control>
          </mc:Choice>
        </mc:AlternateContent>
        <mc:AlternateContent xmlns:mc="http://schemas.openxmlformats.org/markup-compatibility/2006">
          <mc:Choice Requires="x14">
            <control shapeId="16437" r:id="rId57" name="Check Box 53">
              <controlPr defaultSize="0" autoFill="0" autoLine="0" autoPict="0">
                <anchor moveWithCells="1">
                  <from>
                    <xdr:col>21</xdr:col>
                    <xdr:colOff>200025</xdr:colOff>
                    <xdr:row>6</xdr:row>
                    <xdr:rowOff>123825</xdr:rowOff>
                  </from>
                  <to>
                    <xdr:col>21</xdr:col>
                    <xdr:colOff>533400</xdr:colOff>
                    <xdr:row>6</xdr:row>
                    <xdr:rowOff>342900</xdr:rowOff>
                  </to>
                </anchor>
              </controlPr>
            </control>
          </mc:Choice>
        </mc:AlternateContent>
        <mc:AlternateContent xmlns:mc="http://schemas.openxmlformats.org/markup-compatibility/2006">
          <mc:Choice Requires="x14">
            <control shapeId="16438" r:id="rId58" name="Check Box 54">
              <controlPr defaultSize="0" autoFill="0" autoLine="0" autoPict="0">
                <anchor moveWithCells="1">
                  <from>
                    <xdr:col>21</xdr:col>
                    <xdr:colOff>190500</xdr:colOff>
                    <xdr:row>7</xdr:row>
                    <xdr:rowOff>123825</xdr:rowOff>
                  </from>
                  <to>
                    <xdr:col>21</xdr:col>
                    <xdr:colOff>514350</xdr:colOff>
                    <xdr:row>7</xdr:row>
                    <xdr:rowOff>352425</xdr:rowOff>
                  </to>
                </anchor>
              </controlPr>
            </control>
          </mc:Choice>
        </mc:AlternateContent>
        <mc:AlternateContent xmlns:mc="http://schemas.openxmlformats.org/markup-compatibility/2006">
          <mc:Choice Requires="x14">
            <control shapeId="16439" r:id="rId59" name="Check Box 55">
              <controlPr defaultSize="0" autoFill="0" autoLine="0" autoPict="0">
                <anchor moveWithCells="1">
                  <from>
                    <xdr:col>21</xdr:col>
                    <xdr:colOff>190500</xdr:colOff>
                    <xdr:row>8</xdr:row>
                    <xdr:rowOff>85725</xdr:rowOff>
                  </from>
                  <to>
                    <xdr:col>21</xdr:col>
                    <xdr:colOff>514350</xdr:colOff>
                    <xdr:row>8</xdr:row>
                    <xdr:rowOff>314325</xdr:rowOff>
                  </to>
                </anchor>
              </controlPr>
            </control>
          </mc:Choice>
        </mc:AlternateContent>
        <mc:AlternateContent xmlns:mc="http://schemas.openxmlformats.org/markup-compatibility/2006">
          <mc:Choice Requires="x14">
            <control shapeId="16440" r:id="rId60" name="Drop Down 56">
              <controlPr defaultSize="0" autoLine="0" autoPict="0">
                <anchor moveWithCells="1" sizeWithCells="1">
                  <from>
                    <xdr:col>21</xdr:col>
                    <xdr:colOff>161925</xdr:colOff>
                    <xdr:row>12</xdr:row>
                    <xdr:rowOff>114300</xdr:rowOff>
                  </from>
                  <to>
                    <xdr:col>22</xdr:col>
                    <xdr:colOff>371475</xdr:colOff>
                    <xdr:row>12</xdr:row>
                    <xdr:rowOff>390525</xdr:rowOff>
                  </to>
                </anchor>
              </controlPr>
            </control>
          </mc:Choice>
        </mc:AlternateContent>
        <mc:AlternateContent xmlns:mc="http://schemas.openxmlformats.org/markup-compatibility/2006">
          <mc:Choice Requires="x14">
            <control shapeId="16441" r:id="rId61" name="Drop Down 57">
              <controlPr defaultSize="0" autoLine="0" autoPict="0">
                <anchor moveWithCells="1" sizeWithCells="1">
                  <from>
                    <xdr:col>21</xdr:col>
                    <xdr:colOff>161925</xdr:colOff>
                    <xdr:row>13</xdr:row>
                    <xdr:rowOff>95250</xdr:rowOff>
                  </from>
                  <to>
                    <xdr:col>22</xdr:col>
                    <xdr:colOff>371475</xdr:colOff>
                    <xdr:row>13</xdr:row>
                    <xdr:rowOff>371475</xdr:rowOff>
                  </to>
                </anchor>
              </controlPr>
            </control>
          </mc:Choice>
        </mc:AlternateContent>
        <mc:AlternateContent xmlns:mc="http://schemas.openxmlformats.org/markup-compatibility/2006">
          <mc:Choice Requires="x14">
            <control shapeId="16442" r:id="rId62" name="Drop Down 58">
              <controlPr defaultSize="0" autoLine="0" autoPict="0">
                <anchor moveWithCells="1" sizeWithCells="1">
                  <from>
                    <xdr:col>21</xdr:col>
                    <xdr:colOff>142875</xdr:colOff>
                    <xdr:row>14</xdr:row>
                    <xdr:rowOff>76200</xdr:rowOff>
                  </from>
                  <to>
                    <xdr:col>22</xdr:col>
                    <xdr:colOff>352425</xdr:colOff>
                    <xdr:row>14</xdr:row>
                    <xdr:rowOff>352425</xdr:rowOff>
                  </to>
                </anchor>
              </controlPr>
            </control>
          </mc:Choice>
        </mc:AlternateContent>
        <mc:AlternateContent xmlns:mc="http://schemas.openxmlformats.org/markup-compatibility/2006">
          <mc:Choice Requires="x14">
            <control shapeId="16443" r:id="rId63" name="Drop Down 59">
              <controlPr defaultSize="0" autoLine="0" autoPict="0">
                <anchor moveWithCells="1" sizeWithCells="1">
                  <from>
                    <xdr:col>21</xdr:col>
                    <xdr:colOff>142875</xdr:colOff>
                    <xdr:row>15</xdr:row>
                    <xdr:rowOff>85725</xdr:rowOff>
                  </from>
                  <to>
                    <xdr:col>22</xdr:col>
                    <xdr:colOff>352425</xdr:colOff>
                    <xdr:row>15</xdr:row>
                    <xdr:rowOff>361950</xdr:rowOff>
                  </to>
                </anchor>
              </controlPr>
            </control>
          </mc:Choice>
        </mc:AlternateContent>
        <mc:AlternateContent xmlns:mc="http://schemas.openxmlformats.org/markup-compatibility/2006">
          <mc:Choice Requires="x14">
            <control shapeId="16444" r:id="rId64" name="Drop Down 60">
              <controlPr defaultSize="0" autoLine="0" autoPict="0">
                <anchor moveWithCells="1" sizeWithCells="1">
                  <from>
                    <xdr:col>21</xdr:col>
                    <xdr:colOff>142875</xdr:colOff>
                    <xdr:row>16</xdr:row>
                    <xdr:rowOff>66675</xdr:rowOff>
                  </from>
                  <to>
                    <xdr:col>22</xdr:col>
                    <xdr:colOff>352425</xdr:colOff>
                    <xdr:row>16</xdr:row>
                    <xdr:rowOff>342900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W30"/>
  <sheetViews>
    <sheetView topLeftCell="C1" zoomScale="60" zoomScaleNormal="60" workbookViewId="0">
      <pane ySplit="6" topLeftCell="A7" activePane="bottomLeft" state="frozen"/>
      <selection activeCell="A3" activeCellId="1" sqref="A1:T2 A3:Y44"/>
      <selection pane="bottomLeft" activeCell="D7" sqref="D7"/>
    </sheetView>
  </sheetViews>
  <sheetFormatPr defaultColWidth="9.140625" defaultRowHeight="15" x14ac:dyDescent="0.25"/>
  <cols>
    <col min="1" max="1" width="10.28515625" style="102" hidden="1" customWidth="1"/>
    <col min="2" max="2" width="7.85546875" style="102" hidden="1" customWidth="1"/>
    <col min="3" max="3" width="4.140625" style="102" customWidth="1"/>
    <col min="4" max="4" width="50.140625" style="102" customWidth="1"/>
    <col min="5" max="5" width="15.140625" style="102" customWidth="1"/>
    <col min="6" max="8" width="17.140625" style="102" hidden="1" customWidth="1"/>
    <col min="9" max="9" width="15.140625" style="102" customWidth="1"/>
    <col min="10" max="10" width="23.7109375" style="102" customWidth="1"/>
    <col min="11" max="11" width="19.28515625" style="102" customWidth="1"/>
    <col min="12" max="12" width="23.85546875" style="102" hidden="1" customWidth="1"/>
    <col min="13" max="13" width="18.140625" style="102" customWidth="1"/>
    <col min="14" max="15" width="15.85546875" style="102" customWidth="1"/>
    <col min="16" max="16" width="8.28515625" style="102" customWidth="1"/>
    <col min="17" max="17" width="6.5703125" style="102" customWidth="1"/>
    <col min="18" max="18" width="9.140625" style="102"/>
    <col min="19" max="19" width="11.42578125" style="102" customWidth="1"/>
    <col min="20" max="20" width="0.140625" style="102" hidden="1" customWidth="1"/>
    <col min="21" max="21" width="0.28515625" style="102" customWidth="1"/>
    <col min="22" max="22" width="9.140625" style="102" customWidth="1"/>
    <col min="23" max="23" width="7.5703125" style="102" customWidth="1"/>
    <col min="24" max="24" width="4.7109375" style="102" customWidth="1"/>
    <col min="25" max="16384" width="9.140625" style="102"/>
  </cols>
  <sheetData>
    <row r="1" spans="1:23" ht="40.5" customHeight="1" thickBot="1" x14ac:dyDescent="0.3">
      <c r="C1" s="365" t="s">
        <v>176</v>
      </c>
      <c r="D1" s="366"/>
      <c r="E1" s="366"/>
      <c r="F1" s="366"/>
      <c r="G1" s="366"/>
      <c r="H1" s="366"/>
      <c r="I1" s="366"/>
      <c r="J1" s="366"/>
      <c r="K1" s="366"/>
      <c r="L1" s="366"/>
      <c r="M1" s="366"/>
      <c r="N1" s="366"/>
      <c r="O1" s="367"/>
      <c r="P1" s="199"/>
      <c r="Q1" s="200"/>
      <c r="R1" s="380" t="s">
        <v>9</v>
      </c>
      <c r="S1" s="380"/>
      <c r="T1" s="380"/>
      <c r="U1" s="200"/>
      <c r="V1" s="200"/>
      <c r="W1" s="171"/>
    </row>
    <row r="2" spans="1:23" ht="90.75" customHeight="1" thickBot="1" x14ac:dyDescent="0.3">
      <c r="C2" s="368" t="s">
        <v>125</v>
      </c>
      <c r="D2" s="369"/>
      <c r="E2" s="369"/>
      <c r="F2" s="369"/>
      <c r="G2" s="369"/>
      <c r="H2" s="369"/>
      <c r="I2" s="369"/>
      <c r="J2" s="369"/>
      <c r="K2" s="369"/>
      <c r="L2" s="369"/>
      <c r="M2" s="369"/>
      <c r="N2" s="369"/>
      <c r="O2" s="369"/>
      <c r="P2" s="201"/>
      <c r="Q2" s="202"/>
      <c r="R2" s="302" t="s">
        <v>10</v>
      </c>
      <c r="S2" s="302"/>
      <c r="T2" s="302"/>
      <c r="U2" s="171"/>
      <c r="V2" s="171"/>
      <c r="W2" s="171"/>
    </row>
    <row r="3" spans="1:23" ht="21.75" customHeight="1" thickBot="1" x14ac:dyDescent="0.35">
      <c r="A3" s="24" t="s">
        <v>46</v>
      </c>
      <c r="C3" s="373" t="s">
        <v>8</v>
      </c>
      <c r="D3" s="374"/>
      <c r="E3" s="374"/>
      <c r="F3" s="374"/>
      <c r="G3" s="374"/>
      <c r="H3" s="374"/>
      <c r="I3" s="374"/>
      <c r="J3" s="374"/>
      <c r="K3" s="374"/>
      <c r="L3" s="374"/>
      <c r="M3" s="374"/>
      <c r="N3" s="374"/>
      <c r="O3" s="374"/>
      <c r="P3" s="374"/>
      <c r="Q3" s="374"/>
      <c r="R3" s="374"/>
      <c r="S3" s="374"/>
      <c r="T3" s="374"/>
      <c r="U3" s="374"/>
      <c r="V3" s="374"/>
      <c r="W3" s="375"/>
    </row>
    <row r="4" spans="1:23" ht="62.25" customHeight="1" x14ac:dyDescent="0.25">
      <c r="C4" s="352" t="s">
        <v>192</v>
      </c>
      <c r="D4" s="353"/>
      <c r="E4" s="354" t="s">
        <v>137</v>
      </c>
      <c r="F4" s="355"/>
      <c r="G4" s="355"/>
      <c r="H4" s="355"/>
      <c r="I4" s="356"/>
      <c r="J4" s="370" t="s">
        <v>134</v>
      </c>
      <c r="K4" s="371"/>
      <c r="L4" s="372"/>
      <c r="M4" s="381" t="s">
        <v>130</v>
      </c>
      <c r="N4" s="386" t="s">
        <v>133</v>
      </c>
      <c r="O4" s="387"/>
      <c r="P4" s="342" t="s">
        <v>193</v>
      </c>
      <c r="Q4" s="343"/>
      <c r="R4" s="343"/>
      <c r="S4" s="343"/>
      <c r="T4" s="343"/>
      <c r="U4" s="343"/>
      <c r="V4" s="343"/>
      <c r="W4" s="344"/>
    </row>
    <row r="5" spans="1:23" ht="34.5" customHeight="1" x14ac:dyDescent="0.25">
      <c r="C5" s="348" t="s">
        <v>45</v>
      </c>
      <c r="D5" s="349"/>
      <c r="E5" s="297" t="s">
        <v>136</v>
      </c>
      <c r="F5" s="357" t="s">
        <v>72</v>
      </c>
      <c r="G5" s="357" t="s">
        <v>73</v>
      </c>
      <c r="H5" s="357" t="s">
        <v>74</v>
      </c>
      <c r="I5" s="350" t="s">
        <v>129</v>
      </c>
      <c r="J5" s="376" t="s">
        <v>124</v>
      </c>
      <c r="K5" s="359" t="s">
        <v>71</v>
      </c>
      <c r="L5" s="359" t="s">
        <v>49</v>
      </c>
      <c r="M5" s="381"/>
      <c r="N5" s="378" t="s">
        <v>138</v>
      </c>
      <c r="O5" s="383" t="s">
        <v>131</v>
      </c>
      <c r="P5" s="361" t="s">
        <v>36</v>
      </c>
      <c r="Q5" s="362"/>
      <c r="R5" s="362"/>
      <c r="S5" s="362"/>
      <c r="T5" s="6"/>
      <c r="U5" s="6" t="b">
        <v>0</v>
      </c>
      <c r="V5" s="103"/>
      <c r="W5" s="345" t="str">
        <f>IF(OR(U5=TRUE,U6=TRUE,U7=TRUE,U8=TRUE,U9=TRUE),"Yes","")</f>
        <v/>
      </c>
    </row>
    <row r="6" spans="1:23" ht="34.5" customHeight="1" thickBot="1" x14ac:dyDescent="0.3">
      <c r="C6" s="348"/>
      <c r="D6" s="349"/>
      <c r="E6" s="385"/>
      <c r="F6" s="358"/>
      <c r="G6" s="358"/>
      <c r="H6" s="358"/>
      <c r="I6" s="351"/>
      <c r="J6" s="377"/>
      <c r="K6" s="360"/>
      <c r="L6" s="360"/>
      <c r="M6" s="382"/>
      <c r="N6" s="379"/>
      <c r="O6" s="384"/>
      <c r="P6" s="361" t="s">
        <v>37</v>
      </c>
      <c r="Q6" s="362"/>
      <c r="R6" s="362"/>
      <c r="S6" s="362"/>
      <c r="T6" s="6"/>
      <c r="U6" s="6" t="b">
        <v>0</v>
      </c>
      <c r="V6" s="103"/>
      <c r="W6" s="346"/>
    </row>
    <row r="7" spans="1:23" ht="34.5" customHeight="1" x14ac:dyDescent="0.25">
      <c r="A7" s="102">
        <v>1</v>
      </c>
      <c r="B7" s="102">
        <f t="shared" ref="B7:B26" si="0">INDEX(meals,A7)</f>
        <v>0</v>
      </c>
      <c r="C7" s="23">
        <v>1</v>
      </c>
      <c r="D7" s="21"/>
      <c r="E7" s="194" t="str">
        <f>IF(B7=0,"",IF((VLOOKUP(A7,'All Meals'!$A$12:$S$62,9))="",0,(VLOOKUP(A7,'All Meals'!$A$12:$S$62,9))))</f>
        <v/>
      </c>
      <c r="F7" s="194" t="str">
        <f>IF(B7=0,"",IF((VLOOKUP(A7,'All Meals'!$A$12:$S$62,12))="",0,(VLOOKUP(A7,'All Meals'!$A$12:$S$62,12))))</f>
        <v/>
      </c>
      <c r="G7" s="194" t="str">
        <f>IF(B7=0,"",IF((VLOOKUP(A7,'All Meals'!$A$12:$S$62,15))="",0,(VLOOKUP(A7,'All Meals'!$A$12:$S$62,15))))</f>
        <v/>
      </c>
      <c r="H7" s="194" t="str">
        <f>IF(B7=0,"",IF((VLOOKUP(A7,'All Meals'!$A$12:$S$62,18))="",0,(VLOOKUP(A7,'All Meals'!$A$12:$S$62,18))))</f>
        <v/>
      </c>
      <c r="I7" s="195" t="str">
        <f>IF(B7=0,"",IF(E7="","No",IF(E7&gt;=0.5,"Yes","No")))</f>
        <v/>
      </c>
      <c r="J7" s="194" t="str">
        <f>IF(B7=0,"",IF((VLOOKUP(A7,'All Meals'!$A$12:$S$62,4))="",0,(VLOOKUP(A7,'All Meals'!$A$12:$S$62,4))))</f>
        <v/>
      </c>
      <c r="K7" s="194" t="str">
        <f>IF(B7=0,"",IF((VLOOKUP(A7,'All Meals'!$A$12:$S$62,5))="",0,(VLOOKUP(A7,'All Meals'!$A$12:$S$62,5))))</f>
        <v/>
      </c>
      <c r="L7" s="194" t="str">
        <f>IF(B7=0,"",IF((VLOOKUP(A7,'All Meals'!$A$12:$S$62,6))="",0,(VLOOKUP(A7,'All Meals'!$A$12:$S$62,6))))</f>
        <v/>
      </c>
      <c r="M7" s="195" t="str">
        <f>IF(B7=0,"",IF(SUM(J7-L7)&gt;=1,"Yes","No"))</f>
        <v/>
      </c>
      <c r="N7" s="194" t="str">
        <f>IF(B7=0,"",IF((VLOOKUP(A7,'All Meals'!$A$12:$S$62,19))="",0,(VLOOKUP(A7,'All Meals'!$A$12:$S$62,19))))</f>
        <v/>
      </c>
      <c r="O7" s="195" t="str">
        <f t="shared" ref="O7:O26" si="1">IF(B7=0,"",IF(N7="","No",IF(N7&gt;=1,"Yes","No")))</f>
        <v/>
      </c>
      <c r="P7" s="361" t="s">
        <v>39</v>
      </c>
      <c r="Q7" s="362"/>
      <c r="R7" s="362"/>
      <c r="S7" s="362"/>
      <c r="T7" s="6"/>
      <c r="U7" s="6" t="b">
        <v>0</v>
      </c>
      <c r="V7" s="103"/>
      <c r="W7" s="346"/>
    </row>
    <row r="8" spans="1:23" ht="33.75" customHeight="1" x14ac:dyDescent="0.25">
      <c r="A8" s="102">
        <v>1</v>
      </c>
      <c r="B8" s="102">
        <f t="shared" si="0"/>
        <v>0</v>
      </c>
      <c r="C8" s="23">
        <v>2</v>
      </c>
      <c r="D8" s="20"/>
      <c r="E8" s="194" t="str">
        <f>IF(B8=0,"",IF((VLOOKUP(A8,'All Meals'!$A$12:$S$62,9))="",0,(VLOOKUP(A8,'All Meals'!$A$12:$S$62,9))))</f>
        <v/>
      </c>
      <c r="F8" s="194" t="str">
        <f>IF(B8=0,"",IF((VLOOKUP(A8,'All Meals'!$A$12:$S$62,12))="",0,(VLOOKUP(A8,'All Meals'!$A$12:$S$62,12))))</f>
        <v/>
      </c>
      <c r="G8" s="194" t="str">
        <f>IF(B8=0,"",IF((VLOOKUP(A8,'All Meals'!$A$12:$S$62,15))="",0,(VLOOKUP(A8,'All Meals'!$A$12:$S$62,15))))</f>
        <v/>
      </c>
      <c r="H8" s="194" t="str">
        <f>IF(B8=0,"",IF((VLOOKUP(A8,'All Meals'!$A$12:$S$62,18))="",0,(VLOOKUP(A8,'All Meals'!$A$12:$S$62,18))))</f>
        <v/>
      </c>
      <c r="I8" s="195" t="str">
        <f t="shared" ref="I8:I26" si="2">IF(B8=0,"",IF(E8="","No",IF(E8&gt;=0.5,"Yes","No")))</f>
        <v/>
      </c>
      <c r="J8" s="194" t="str">
        <f>IF(B8=0,"",IF((VLOOKUP(A8,'All Meals'!$A$12:$S$62,4))="",0,(VLOOKUP(A8,'All Meals'!$A$12:$S$62,4))))</f>
        <v/>
      </c>
      <c r="K8" s="194" t="str">
        <f>IF(B8=0,"",IF((VLOOKUP(A8,'All Meals'!$A$12:$S$62,5))="",0,(VLOOKUP(A8,'All Meals'!$A$12:$S$62,5))))</f>
        <v/>
      </c>
      <c r="L8" s="194" t="str">
        <f>IF(B8=0,"",IF((VLOOKUP(A8,'All Meals'!$A$12:$S$62,6))="",0,(VLOOKUP(A8,'All Meals'!$A$12:$S$62,6))))</f>
        <v/>
      </c>
      <c r="M8" s="195" t="str">
        <f t="shared" ref="M8:M26" si="3">IF(B8=0,"",IF(SUM(J8-L8)&gt;=1,"Yes","No"))</f>
        <v/>
      </c>
      <c r="N8" s="194" t="str">
        <f>IF(B8=0,"",IF((VLOOKUP(A8,'All Meals'!$A$12:$S$62,19))="",0,(VLOOKUP(A8,'All Meals'!$A$12:$S$62,19))))</f>
        <v/>
      </c>
      <c r="O8" s="195" t="str">
        <f t="shared" si="1"/>
        <v/>
      </c>
      <c r="P8" s="361" t="s">
        <v>38</v>
      </c>
      <c r="Q8" s="362"/>
      <c r="R8" s="362"/>
      <c r="S8" s="362"/>
      <c r="T8" s="6"/>
      <c r="U8" s="6" t="b">
        <v>0</v>
      </c>
      <c r="V8" s="103"/>
      <c r="W8" s="346"/>
    </row>
    <row r="9" spans="1:23" ht="33.75" customHeight="1" thickBot="1" x14ac:dyDescent="0.3">
      <c r="A9" s="102">
        <v>1</v>
      </c>
      <c r="B9" s="102">
        <f t="shared" si="0"/>
        <v>0</v>
      </c>
      <c r="C9" s="23">
        <v>3</v>
      </c>
      <c r="D9" s="20"/>
      <c r="E9" s="194" t="str">
        <f>IF(B9=0,"",IF((VLOOKUP(A9,'All Meals'!$A$12:$S$62,9))="",0,(VLOOKUP(A9,'All Meals'!$A$12:$S$62,9))))</f>
        <v/>
      </c>
      <c r="F9" s="194" t="str">
        <f>IF(B9=0,"",IF((VLOOKUP(A9,'All Meals'!$A$12:$S$62,12))="",0,(VLOOKUP(A9,'All Meals'!$A$12:$S$62,12))))</f>
        <v/>
      </c>
      <c r="G9" s="194" t="str">
        <f>IF(B9=0,"",IF((VLOOKUP(A9,'All Meals'!$A$12:$S$62,15))="",0,(VLOOKUP(A9,'All Meals'!$A$12:$S$62,15))))</f>
        <v/>
      </c>
      <c r="H9" s="194" t="str">
        <f>IF(B9=0,"",IF((VLOOKUP(A9,'All Meals'!$A$12:$S$62,18))="",0,(VLOOKUP(A9,'All Meals'!$A$12:$S$62,18))))</f>
        <v/>
      </c>
      <c r="I9" s="195" t="str">
        <f t="shared" si="2"/>
        <v/>
      </c>
      <c r="J9" s="194" t="str">
        <f>IF(B9=0,"",IF((VLOOKUP(A9,'All Meals'!$A$12:$S$62,4))="",0,(VLOOKUP(A9,'All Meals'!$A$12:$S$62,4))))</f>
        <v/>
      </c>
      <c r="K9" s="194" t="str">
        <f>IF(B9=0,"",IF((VLOOKUP(A9,'All Meals'!$A$12:$S$62,5))="",0,(VLOOKUP(A9,'All Meals'!$A$12:$S$62,5))))</f>
        <v/>
      </c>
      <c r="L9" s="194" t="str">
        <f>IF(B9=0,"",IF((VLOOKUP(A9,'All Meals'!$A$12:$S$62,6))="",0,(VLOOKUP(A9,'All Meals'!$A$12:$S$62,6))))</f>
        <v/>
      </c>
      <c r="M9" s="195" t="str">
        <f t="shared" si="3"/>
        <v/>
      </c>
      <c r="N9" s="194" t="str">
        <f>IF(B9=0,"",IF((VLOOKUP(A9,'All Meals'!$A$12:$S$62,19))="",0,(VLOOKUP(A9,'All Meals'!$A$12:$S$62,19))))</f>
        <v/>
      </c>
      <c r="O9" s="195" t="str">
        <f t="shared" si="1"/>
        <v/>
      </c>
      <c r="P9" s="363" t="s">
        <v>40</v>
      </c>
      <c r="Q9" s="364"/>
      <c r="R9" s="364"/>
      <c r="S9" s="364"/>
      <c r="T9" s="7"/>
      <c r="U9" s="7" t="b">
        <v>0</v>
      </c>
      <c r="V9" s="5"/>
      <c r="W9" s="347"/>
    </row>
    <row r="10" spans="1:23" ht="33.75" customHeight="1" thickBot="1" x14ac:dyDescent="0.3">
      <c r="A10" s="102">
        <v>1</v>
      </c>
      <c r="B10" s="102">
        <f t="shared" si="0"/>
        <v>0</v>
      </c>
      <c r="C10" s="23">
        <v>4</v>
      </c>
      <c r="D10" s="20"/>
      <c r="E10" s="194" t="str">
        <f>IF(B10=0,"",IF((VLOOKUP(A10,'All Meals'!$A$12:$S$62,9))="",0,(VLOOKUP(A10,'All Meals'!$A$12:$S$62,9))))</f>
        <v/>
      </c>
      <c r="F10" s="194" t="str">
        <f>IF(B10=0,"",IF((VLOOKUP(A10,'All Meals'!$A$12:$S$62,12))="",0,(VLOOKUP(A10,'All Meals'!$A$12:$S$62,12))))</f>
        <v/>
      </c>
      <c r="G10" s="194" t="str">
        <f>IF(B10=0,"",IF((VLOOKUP(A10,'All Meals'!$A$12:$S$62,15))="",0,(VLOOKUP(A10,'All Meals'!$A$12:$S$62,15))))</f>
        <v/>
      </c>
      <c r="H10" s="194" t="str">
        <f>IF(B10=0,"",IF((VLOOKUP(A10,'All Meals'!$A$12:$S$62,18))="",0,(VLOOKUP(A10,'All Meals'!$A$12:$S$62,18))))</f>
        <v/>
      </c>
      <c r="I10" s="195" t="str">
        <f t="shared" si="2"/>
        <v/>
      </c>
      <c r="J10" s="194" t="str">
        <f>IF(B10=0,"",IF((VLOOKUP(A10,'All Meals'!$A$12:$S$62,4))="",0,(VLOOKUP(A10,'All Meals'!$A$12:$S$62,4))))</f>
        <v/>
      </c>
      <c r="K10" s="194" t="str">
        <f>IF(B10=0,"",IF((VLOOKUP(A10,'All Meals'!$A$12:$S$62,5))="",0,(VLOOKUP(A10,'All Meals'!$A$12:$S$62,5))))</f>
        <v/>
      </c>
      <c r="L10" s="194" t="str">
        <f>IF(B10=0,"",IF((VLOOKUP(A10,'All Meals'!$A$12:$S$62,6))="",0,(VLOOKUP(A10,'All Meals'!$A$12:$S$62,6))))</f>
        <v/>
      </c>
      <c r="M10" s="195" t="str">
        <f t="shared" si="3"/>
        <v/>
      </c>
      <c r="N10" s="194" t="str">
        <f>IF(B10=0,"",IF((VLOOKUP(A10,'All Meals'!$A$12:$S$62,19))="",0,(VLOOKUP(A10,'All Meals'!$A$12:$S$62,19))))</f>
        <v/>
      </c>
      <c r="O10" s="195" t="str">
        <f t="shared" si="1"/>
        <v/>
      </c>
    </row>
    <row r="11" spans="1:23" ht="33.75" customHeight="1" x14ac:dyDescent="0.25">
      <c r="A11" s="102">
        <v>1</v>
      </c>
      <c r="B11" s="102">
        <f t="shared" si="0"/>
        <v>0</v>
      </c>
      <c r="C11" s="23">
        <v>5</v>
      </c>
      <c r="D11" s="20"/>
      <c r="E11" s="194" t="str">
        <f>IF(B11=0,"",IF((VLOOKUP(A11,'All Meals'!$A$12:$S$62,9))="",0,(VLOOKUP(A11,'All Meals'!$A$12:$S$62,9))))</f>
        <v/>
      </c>
      <c r="F11" s="194" t="str">
        <f>IF(B11=0,"",IF((VLOOKUP(A11,'All Meals'!$A$12:$S$62,12))="",0,(VLOOKUP(A11,'All Meals'!$A$12:$S$62,12))))</f>
        <v/>
      </c>
      <c r="G11" s="194" t="str">
        <f>IF(B11=0,"",IF((VLOOKUP(A11,'All Meals'!$A$12:$S$62,15))="",0,(VLOOKUP(A11,'All Meals'!$A$12:$S$62,15))))</f>
        <v/>
      </c>
      <c r="H11" s="194" t="str">
        <f>IF(B11=0,"",IF((VLOOKUP(A11,'All Meals'!$A$12:$S$62,18))="",0,(VLOOKUP(A11,'All Meals'!$A$12:$S$62,18))))</f>
        <v/>
      </c>
      <c r="I11" s="195" t="str">
        <f t="shared" si="2"/>
        <v/>
      </c>
      <c r="J11" s="194" t="str">
        <f>IF(B11=0,"",IF((VLOOKUP(A11,'All Meals'!$A$12:$S$62,4))="",0,(VLOOKUP(A11,'All Meals'!$A$12:$S$62,4))))</f>
        <v/>
      </c>
      <c r="K11" s="194" t="str">
        <f>IF(B11=0,"",IF((VLOOKUP(A11,'All Meals'!$A$12:$S$62,5))="",0,(VLOOKUP(A11,'All Meals'!$A$12:$S$62,5))))</f>
        <v/>
      </c>
      <c r="L11" s="194" t="str">
        <f>IF(B11=0,"",IF((VLOOKUP(A11,'All Meals'!$A$12:$S$62,6))="",0,(VLOOKUP(A11,'All Meals'!$A$12:$S$62,6))))</f>
        <v/>
      </c>
      <c r="M11" s="195" t="str">
        <f t="shared" si="3"/>
        <v/>
      </c>
      <c r="N11" s="194" t="str">
        <f>IF(B11=0,"",IF((VLOOKUP(A11,'All Meals'!$A$12:$S$62,19))="",0,(VLOOKUP(A11,'All Meals'!$A$12:$S$62,19))))</f>
        <v/>
      </c>
      <c r="O11" s="195" t="str">
        <f t="shared" si="1"/>
        <v/>
      </c>
      <c r="Q11" s="392" t="s">
        <v>24</v>
      </c>
      <c r="R11" s="393"/>
      <c r="S11" s="393"/>
      <c r="T11" s="393"/>
      <c r="U11" s="393"/>
      <c r="V11" s="393"/>
      <c r="W11" s="394"/>
    </row>
    <row r="12" spans="1:23" ht="33.75" customHeight="1" thickBot="1" x14ac:dyDescent="0.3">
      <c r="A12" s="102">
        <v>1</v>
      </c>
      <c r="B12" s="102">
        <f t="shared" si="0"/>
        <v>0</v>
      </c>
      <c r="C12" s="23">
        <v>6</v>
      </c>
      <c r="D12" s="20"/>
      <c r="E12" s="194" t="str">
        <f>IF(B12=0,"",IF((VLOOKUP(A12,'All Meals'!$A$12:$S$62,9))="",0,(VLOOKUP(A12,'All Meals'!$A$12:$S$62,9))))</f>
        <v/>
      </c>
      <c r="F12" s="194" t="str">
        <f>IF(B12=0,"",IF((VLOOKUP(A12,'All Meals'!$A$12:$S$62,12))="",0,(VLOOKUP(A12,'All Meals'!$A$12:$S$62,12))))</f>
        <v/>
      </c>
      <c r="G12" s="194" t="str">
        <f>IF(B12=0,"",IF((VLOOKUP(A12,'All Meals'!$A$12:$S$62,15))="",0,(VLOOKUP(A12,'All Meals'!$A$12:$S$62,15))))</f>
        <v/>
      </c>
      <c r="H12" s="194" t="str">
        <f>IF(B12=0,"",IF((VLOOKUP(A12,'All Meals'!$A$12:$S$62,18))="",0,(VLOOKUP(A12,'All Meals'!$A$12:$S$62,18))))</f>
        <v/>
      </c>
      <c r="I12" s="195" t="str">
        <f t="shared" si="2"/>
        <v/>
      </c>
      <c r="J12" s="194" t="str">
        <f>IF(B12=0,"",IF((VLOOKUP(A12,'All Meals'!$A$12:$S$62,4))="",0,(VLOOKUP(A12,'All Meals'!$A$12:$S$62,4))))</f>
        <v/>
      </c>
      <c r="K12" s="194" t="str">
        <f>IF(B12=0,"",IF((VLOOKUP(A12,'All Meals'!$A$12:$S$62,5))="",0,(VLOOKUP(A12,'All Meals'!$A$12:$S$62,5))))</f>
        <v/>
      </c>
      <c r="L12" s="194" t="str">
        <f>IF(B12=0,"",IF((VLOOKUP(A12,'All Meals'!$A$12:$S$62,6))="",0,(VLOOKUP(A12,'All Meals'!$A$12:$S$62,6))))</f>
        <v/>
      </c>
      <c r="M12" s="195" t="str">
        <f t="shared" si="3"/>
        <v/>
      </c>
      <c r="N12" s="194" t="str">
        <f>IF(B12=0,"",IF((VLOOKUP(A12,'All Meals'!$A$12:$S$62,19))="",0,(VLOOKUP(A12,'All Meals'!$A$12:$S$62,19))))</f>
        <v/>
      </c>
      <c r="O12" s="195" t="str">
        <f t="shared" si="1"/>
        <v/>
      </c>
      <c r="Q12" s="395"/>
      <c r="R12" s="396"/>
      <c r="S12" s="396"/>
      <c r="T12" s="396"/>
      <c r="U12" s="396"/>
      <c r="V12" s="396"/>
      <c r="W12" s="397"/>
    </row>
    <row r="13" spans="1:23" ht="33.75" customHeight="1" x14ac:dyDescent="0.25">
      <c r="A13" s="102">
        <v>1</v>
      </c>
      <c r="B13" s="102">
        <f t="shared" si="0"/>
        <v>0</v>
      </c>
      <c r="C13" s="23">
        <v>7</v>
      </c>
      <c r="D13" s="20"/>
      <c r="E13" s="194" t="str">
        <f>IF(B13=0,"",IF((VLOOKUP(A13,'All Meals'!$A$12:$S$62,9))="",0,(VLOOKUP(A13,'All Meals'!$A$12:$S$62,9))))</f>
        <v/>
      </c>
      <c r="F13" s="194" t="str">
        <f>IF(B13=0,"",IF((VLOOKUP(A13,'All Meals'!$A$12:$S$62,12))="",0,(VLOOKUP(A13,'All Meals'!$A$12:$S$62,12))))</f>
        <v/>
      </c>
      <c r="G13" s="194" t="str">
        <f>IF(B13=0,"",IF((VLOOKUP(A13,'All Meals'!$A$12:$S$62,15))="",0,(VLOOKUP(A13,'All Meals'!$A$12:$S$62,15))))</f>
        <v/>
      </c>
      <c r="H13" s="194" t="str">
        <f>IF(B13=0,"",IF((VLOOKUP(A13,'All Meals'!$A$12:$S$62,18))="",0,(VLOOKUP(A13,'All Meals'!$A$12:$S$62,18))))</f>
        <v/>
      </c>
      <c r="I13" s="195" t="str">
        <f t="shared" si="2"/>
        <v/>
      </c>
      <c r="J13" s="194" t="str">
        <f>IF(B13=0,"",IF((VLOOKUP(A13,'All Meals'!$A$12:$S$62,4))="",0,(VLOOKUP(A13,'All Meals'!$A$12:$S$62,4))))</f>
        <v/>
      </c>
      <c r="K13" s="194" t="str">
        <f>IF(B13=0,"",IF((VLOOKUP(A13,'All Meals'!$A$12:$S$62,5))="",0,(VLOOKUP(A13,'All Meals'!$A$12:$S$62,5))))</f>
        <v/>
      </c>
      <c r="L13" s="194" t="str">
        <f>IF(B13=0,"",IF((VLOOKUP(A13,'All Meals'!$A$12:$S$62,6))="",0,(VLOOKUP(A13,'All Meals'!$A$12:$S$62,6))))</f>
        <v/>
      </c>
      <c r="M13" s="195" t="str">
        <f t="shared" si="3"/>
        <v/>
      </c>
      <c r="N13" s="194" t="str">
        <f>IF(B13=0,"",IF((VLOOKUP(A13,'All Meals'!$A$12:$S$62,19))="",0,(VLOOKUP(A13,'All Meals'!$A$12:$S$62,19))))</f>
        <v/>
      </c>
      <c r="O13" s="195" t="str">
        <f t="shared" si="1"/>
        <v/>
      </c>
      <c r="Q13" s="425" t="s">
        <v>29</v>
      </c>
      <c r="R13" s="426"/>
      <c r="S13" s="426"/>
      <c r="T13" s="103">
        <v>1</v>
      </c>
      <c r="U13" s="103">
        <f>INDEX(Cups,T13)</f>
        <v>0</v>
      </c>
      <c r="V13" s="421"/>
      <c r="W13" s="422"/>
    </row>
    <row r="14" spans="1:23" ht="33.75" customHeight="1" x14ac:dyDescent="0.25">
      <c r="A14" s="102">
        <v>1</v>
      </c>
      <c r="B14" s="102">
        <f t="shared" si="0"/>
        <v>0</v>
      </c>
      <c r="C14" s="23">
        <v>8</v>
      </c>
      <c r="D14" s="20"/>
      <c r="E14" s="194" t="str">
        <f>IF(B14=0,"",IF((VLOOKUP(A14,'All Meals'!$A$12:$S$62,9))="",0,(VLOOKUP(A14,'All Meals'!$A$12:$S$62,9))))</f>
        <v/>
      </c>
      <c r="F14" s="194" t="str">
        <f>IF(B14=0,"",IF((VLOOKUP(A14,'All Meals'!$A$12:$S$62,12))="",0,(VLOOKUP(A14,'All Meals'!$A$12:$S$62,12))))</f>
        <v/>
      </c>
      <c r="G14" s="194" t="str">
        <f>IF(B14=0,"",IF((VLOOKUP(A14,'All Meals'!$A$12:$S$62,15))="",0,(VLOOKUP(A14,'All Meals'!$A$12:$S$62,15))))</f>
        <v/>
      </c>
      <c r="H14" s="194" t="str">
        <f>IF(B14=0,"",IF((VLOOKUP(A14,'All Meals'!$A$12:$S$62,18))="",0,(VLOOKUP(A14,'All Meals'!$A$12:$S$62,18))))</f>
        <v/>
      </c>
      <c r="I14" s="195" t="str">
        <f t="shared" si="2"/>
        <v/>
      </c>
      <c r="J14" s="194" t="str">
        <f>IF(B14=0,"",IF((VLOOKUP(A14,'All Meals'!$A$12:$S$62,4))="",0,(VLOOKUP(A14,'All Meals'!$A$12:$S$62,4))))</f>
        <v/>
      </c>
      <c r="K14" s="194" t="str">
        <f>IF(B14=0,"",IF((VLOOKUP(A14,'All Meals'!$A$12:$S$62,5))="",0,(VLOOKUP(A14,'All Meals'!$A$12:$S$62,5))))</f>
        <v/>
      </c>
      <c r="L14" s="194" t="str">
        <f>IF(B14=0,"",IF((VLOOKUP(A14,'All Meals'!$A$12:$S$62,6))="",0,(VLOOKUP(A14,'All Meals'!$A$12:$S$62,6))))</f>
        <v/>
      </c>
      <c r="M14" s="195" t="str">
        <f t="shared" si="3"/>
        <v/>
      </c>
      <c r="N14" s="194" t="str">
        <f>IF(B14=0,"",IF((VLOOKUP(A14,'All Meals'!$A$12:$S$62,19))="",0,(VLOOKUP(A14,'All Meals'!$A$12:$S$62,19))))</f>
        <v/>
      </c>
      <c r="O14" s="195" t="str">
        <f t="shared" si="1"/>
        <v/>
      </c>
      <c r="Q14" s="425"/>
      <c r="R14" s="426"/>
      <c r="S14" s="426"/>
      <c r="T14" s="103">
        <v>1</v>
      </c>
      <c r="U14" s="103">
        <f>INDEX(Cups,T14)</f>
        <v>0</v>
      </c>
      <c r="V14" s="417"/>
      <c r="W14" s="418"/>
    </row>
    <row r="15" spans="1:23" ht="33.75" customHeight="1" x14ac:dyDescent="0.25">
      <c r="A15" s="102">
        <v>1</v>
      </c>
      <c r="B15" s="102">
        <f t="shared" si="0"/>
        <v>0</v>
      </c>
      <c r="C15" s="23">
        <v>9</v>
      </c>
      <c r="D15" s="20"/>
      <c r="E15" s="194" t="str">
        <f>IF(B15=0,"",IF((VLOOKUP(A15,'All Meals'!$A$12:$S$62,9))="",0,(VLOOKUP(A15,'All Meals'!$A$12:$S$62,9))))</f>
        <v/>
      </c>
      <c r="F15" s="194" t="str">
        <f>IF(B15=0,"",IF((VLOOKUP(A15,'All Meals'!$A$12:$S$62,12))="",0,(VLOOKUP(A15,'All Meals'!$A$12:$S$62,12))))</f>
        <v/>
      </c>
      <c r="G15" s="194" t="str">
        <f>IF(B15=0,"",IF((VLOOKUP(A15,'All Meals'!$A$12:$S$62,15))="",0,(VLOOKUP(A15,'All Meals'!$A$12:$S$62,15))))</f>
        <v/>
      </c>
      <c r="H15" s="194" t="str">
        <f>IF(B15=0,"",IF((VLOOKUP(A15,'All Meals'!$A$12:$S$62,18))="",0,(VLOOKUP(A15,'All Meals'!$A$12:$S$62,18))))</f>
        <v/>
      </c>
      <c r="I15" s="195" t="str">
        <f t="shared" si="2"/>
        <v/>
      </c>
      <c r="J15" s="194" t="str">
        <f>IF(B15=0,"",IF((VLOOKUP(A15,'All Meals'!$A$12:$S$62,4))="",0,(VLOOKUP(A15,'All Meals'!$A$12:$S$62,4))))</f>
        <v/>
      </c>
      <c r="K15" s="194" t="str">
        <f>IF(B15=0,"",IF((VLOOKUP(A15,'All Meals'!$A$12:$S$62,5))="",0,(VLOOKUP(A15,'All Meals'!$A$12:$S$62,5))))</f>
        <v/>
      </c>
      <c r="L15" s="194" t="str">
        <f>IF(B15=0,"",IF((VLOOKUP(A15,'All Meals'!$A$12:$S$62,6))="",0,(VLOOKUP(A15,'All Meals'!$A$12:$S$62,6))))</f>
        <v/>
      </c>
      <c r="M15" s="195" t="str">
        <f t="shared" si="3"/>
        <v/>
      </c>
      <c r="N15" s="194" t="str">
        <f>IF(B15=0,"",IF((VLOOKUP(A15,'All Meals'!$A$12:$S$62,19))="",0,(VLOOKUP(A15,'All Meals'!$A$12:$S$62,19))))</f>
        <v/>
      </c>
      <c r="O15" s="195" t="str">
        <f t="shared" si="1"/>
        <v/>
      </c>
      <c r="Q15" s="425"/>
      <c r="R15" s="426"/>
      <c r="S15" s="426"/>
      <c r="T15" s="103">
        <v>1</v>
      </c>
      <c r="U15" s="103">
        <f>INDEX(Cups,T15)</f>
        <v>0</v>
      </c>
      <c r="V15" s="417"/>
      <c r="W15" s="418"/>
    </row>
    <row r="16" spans="1:23" ht="38.25" customHeight="1" x14ac:dyDescent="0.25">
      <c r="A16" s="102">
        <v>1</v>
      </c>
      <c r="B16" s="102">
        <f t="shared" si="0"/>
        <v>0</v>
      </c>
      <c r="C16" s="23">
        <v>10</v>
      </c>
      <c r="D16" s="20"/>
      <c r="E16" s="194" t="str">
        <f>IF(B16=0,"",IF((VLOOKUP(A16,'All Meals'!$A$12:$S$62,9))="",0,(VLOOKUP(A16,'All Meals'!$A$12:$S$62,9))))</f>
        <v/>
      </c>
      <c r="F16" s="194" t="str">
        <f>IF(B16=0,"",IF((VLOOKUP(A16,'All Meals'!$A$12:$S$62,12))="",0,(VLOOKUP(A16,'All Meals'!$A$12:$S$62,12))))</f>
        <v/>
      </c>
      <c r="G16" s="194" t="str">
        <f>IF(B16=0,"",IF((VLOOKUP(A16,'All Meals'!$A$12:$S$62,15))="",0,(VLOOKUP(A16,'All Meals'!$A$12:$S$62,15))))</f>
        <v/>
      </c>
      <c r="H16" s="194" t="str">
        <f>IF(B16=0,"",IF((VLOOKUP(A16,'All Meals'!$A$12:$S$62,18))="",0,(VLOOKUP(A16,'All Meals'!$A$12:$S$62,18))))</f>
        <v/>
      </c>
      <c r="I16" s="195" t="str">
        <f t="shared" si="2"/>
        <v/>
      </c>
      <c r="J16" s="194" t="str">
        <f>IF(B16=0,"",IF((VLOOKUP(A16,'All Meals'!$A$12:$S$62,4))="",0,(VLOOKUP(A16,'All Meals'!$A$12:$S$62,4))))</f>
        <v/>
      </c>
      <c r="K16" s="194" t="str">
        <f>IF(B16=0,"",IF((VLOOKUP(A16,'All Meals'!$A$12:$S$62,5))="",0,(VLOOKUP(A16,'All Meals'!$A$12:$S$62,5))))</f>
        <v/>
      </c>
      <c r="L16" s="194" t="str">
        <f>IF(B16=0,"",IF((VLOOKUP(A16,'All Meals'!$A$12:$S$62,6))="",0,(VLOOKUP(A16,'All Meals'!$A$12:$S$62,6))))</f>
        <v/>
      </c>
      <c r="M16" s="195" t="str">
        <f t="shared" si="3"/>
        <v/>
      </c>
      <c r="N16" s="194" t="str">
        <f>IF(B16=0,"",IF((VLOOKUP(A16,'All Meals'!$A$12:$S$62,19))="",0,(VLOOKUP(A16,'All Meals'!$A$12:$S$62,19))))</f>
        <v/>
      </c>
      <c r="O16" s="195" t="str">
        <f t="shared" si="1"/>
        <v/>
      </c>
      <c r="Q16" s="425"/>
      <c r="R16" s="426"/>
      <c r="S16" s="426"/>
      <c r="T16" s="103">
        <v>1</v>
      </c>
      <c r="U16" s="103">
        <f>INDEX(Cups,T16)</f>
        <v>0</v>
      </c>
      <c r="V16" s="417"/>
      <c r="W16" s="418"/>
    </row>
    <row r="17" spans="1:23" ht="33.75" customHeight="1" x14ac:dyDescent="0.25">
      <c r="A17" s="102">
        <v>1</v>
      </c>
      <c r="B17" s="102">
        <f t="shared" si="0"/>
        <v>0</v>
      </c>
      <c r="C17" s="23">
        <v>11</v>
      </c>
      <c r="D17" s="20"/>
      <c r="E17" s="194" t="str">
        <f>IF(B17=0,"",IF((VLOOKUP(A17,'All Meals'!$A$12:$S$62,9))="",0,(VLOOKUP(A17,'All Meals'!$A$12:$S$62,9))))</f>
        <v/>
      </c>
      <c r="F17" s="194" t="str">
        <f>IF(B17=0,"",IF((VLOOKUP(A17,'All Meals'!$A$12:$S$62,12))="",0,(VLOOKUP(A17,'All Meals'!$A$12:$S$62,12))))</f>
        <v/>
      </c>
      <c r="G17" s="194" t="str">
        <f>IF(B17=0,"",IF((VLOOKUP(A17,'All Meals'!$A$12:$S$62,15))="",0,(VLOOKUP(A17,'All Meals'!$A$12:$S$62,15))))</f>
        <v/>
      </c>
      <c r="H17" s="194" t="str">
        <f>IF(B17=0,"",IF((VLOOKUP(A17,'All Meals'!$A$12:$S$62,18))="",0,(VLOOKUP(A17,'All Meals'!$A$12:$S$62,18))))</f>
        <v/>
      </c>
      <c r="I17" s="195" t="str">
        <f t="shared" si="2"/>
        <v/>
      </c>
      <c r="J17" s="194" t="str">
        <f>IF(B17=0,"",IF((VLOOKUP(A17,'All Meals'!$A$12:$S$62,4))="",0,(VLOOKUP(A17,'All Meals'!$A$12:$S$62,4))))</f>
        <v/>
      </c>
      <c r="K17" s="194" t="str">
        <f>IF(B17=0,"",IF((VLOOKUP(A17,'All Meals'!$A$12:$S$62,5))="",0,(VLOOKUP(A17,'All Meals'!$A$12:$S$62,5))))</f>
        <v/>
      </c>
      <c r="L17" s="194" t="str">
        <f>IF(B17=0,"",IF((VLOOKUP(A17,'All Meals'!$A$12:$S$62,6))="",0,(VLOOKUP(A17,'All Meals'!$A$12:$S$62,6))))</f>
        <v/>
      </c>
      <c r="M17" s="195" t="str">
        <f t="shared" si="3"/>
        <v/>
      </c>
      <c r="N17" s="194" t="str">
        <f>IF(B17=0,"",IF((VLOOKUP(A17,'All Meals'!$A$12:$S$62,19))="",0,(VLOOKUP(A17,'All Meals'!$A$12:$S$62,19))))</f>
        <v/>
      </c>
      <c r="O17" s="195" t="str">
        <f t="shared" si="1"/>
        <v/>
      </c>
      <c r="Q17" s="425"/>
      <c r="R17" s="426"/>
      <c r="S17" s="426"/>
      <c r="T17" s="103">
        <v>1</v>
      </c>
      <c r="U17" s="103">
        <f>INDEX(Cups,T17)</f>
        <v>0</v>
      </c>
      <c r="V17" s="423"/>
      <c r="W17" s="424"/>
    </row>
    <row r="18" spans="1:23" ht="33.75" customHeight="1" thickBot="1" x14ac:dyDescent="0.3">
      <c r="A18" s="102">
        <v>1</v>
      </c>
      <c r="B18" s="102">
        <f t="shared" si="0"/>
        <v>0</v>
      </c>
      <c r="C18" s="23">
        <v>12</v>
      </c>
      <c r="D18" s="20"/>
      <c r="E18" s="194" t="str">
        <f>IF(B18=0,"",IF((VLOOKUP(A18,'All Meals'!$A$12:$S$62,9))="",0,(VLOOKUP(A18,'All Meals'!$A$12:$S$62,9))))</f>
        <v/>
      </c>
      <c r="F18" s="194" t="str">
        <f>IF(B18=0,"",IF((VLOOKUP(A18,'All Meals'!$A$12:$S$62,12))="",0,(VLOOKUP(A18,'All Meals'!$A$12:$S$62,12))))</f>
        <v/>
      </c>
      <c r="G18" s="194" t="str">
        <f>IF(B18=0,"",IF((VLOOKUP(A18,'All Meals'!$A$12:$S$62,15))="",0,(VLOOKUP(A18,'All Meals'!$A$12:$S$62,15))))</f>
        <v/>
      </c>
      <c r="H18" s="194" t="str">
        <f>IF(B18=0,"",IF((VLOOKUP(A18,'All Meals'!$A$12:$S$62,18))="",0,(VLOOKUP(A18,'All Meals'!$A$12:$S$62,18))))</f>
        <v/>
      </c>
      <c r="I18" s="195" t="str">
        <f t="shared" si="2"/>
        <v/>
      </c>
      <c r="J18" s="194" t="str">
        <f>IF(B18=0,"",IF((VLOOKUP(A18,'All Meals'!$A$12:$S$62,4))="",0,(VLOOKUP(A18,'All Meals'!$A$12:$S$62,4))))</f>
        <v/>
      </c>
      <c r="K18" s="194" t="str">
        <f>IF(B18=0,"",IF((VLOOKUP(A18,'All Meals'!$A$12:$S$62,5))="",0,(VLOOKUP(A18,'All Meals'!$A$12:$S$62,5))))</f>
        <v/>
      </c>
      <c r="L18" s="194" t="str">
        <f>IF(B18=0,"",IF((VLOOKUP(A18,'All Meals'!$A$12:$S$62,6))="",0,(VLOOKUP(A18,'All Meals'!$A$12:$S$62,6))))</f>
        <v/>
      </c>
      <c r="M18" s="195" t="str">
        <f t="shared" si="3"/>
        <v/>
      </c>
      <c r="N18" s="194" t="str">
        <f>IF(B18=0,"",IF((VLOOKUP(A18,'All Meals'!$A$12:$S$62,19))="",0,(VLOOKUP(A18,'All Meals'!$A$12:$S$62,19))))</f>
        <v/>
      </c>
      <c r="O18" s="195" t="str">
        <f t="shared" si="1"/>
        <v/>
      </c>
      <c r="Q18" s="427"/>
      <c r="R18" s="428"/>
      <c r="S18" s="428"/>
      <c r="T18" s="17"/>
      <c r="U18" s="17"/>
      <c r="V18" s="419">
        <f>SUM(U13:U17)</f>
        <v>0</v>
      </c>
      <c r="W18" s="420"/>
    </row>
    <row r="19" spans="1:23" ht="33.75" customHeight="1" thickBot="1" x14ac:dyDescent="0.3">
      <c r="A19" s="102">
        <v>1</v>
      </c>
      <c r="B19" s="102">
        <f t="shared" si="0"/>
        <v>0</v>
      </c>
      <c r="C19" s="23">
        <v>13</v>
      </c>
      <c r="D19" s="20"/>
      <c r="E19" s="194" t="str">
        <f>IF(B19=0,"",IF((VLOOKUP(A19,'All Meals'!$A$12:$S$62,9))="",0,(VLOOKUP(A19,'All Meals'!$A$12:$S$62,9))))</f>
        <v/>
      </c>
      <c r="F19" s="194" t="str">
        <f>IF(B19=0,"",IF((VLOOKUP(A19,'All Meals'!$A$12:$S$62,12))="",0,(VLOOKUP(A19,'All Meals'!$A$12:$S$62,12))))</f>
        <v/>
      </c>
      <c r="G19" s="194" t="str">
        <f>IF(B19=0,"",IF((VLOOKUP(A19,'All Meals'!$A$12:$S$62,15))="",0,(VLOOKUP(A19,'All Meals'!$A$12:$S$62,15))))</f>
        <v/>
      </c>
      <c r="H19" s="194" t="str">
        <f>IF(B19=0,"",IF((VLOOKUP(A19,'All Meals'!$A$12:$S$62,18))="",0,(VLOOKUP(A19,'All Meals'!$A$12:$S$62,18))))</f>
        <v/>
      </c>
      <c r="I19" s="195" t="str">
        <f t="shared" si="2"/>
        <v/>
      </c>
      <c r="J19" s="194" t="str">
        <f>IF(B19=0,"",IF((VLOOKUP(A19,'All Meals'!$A$12:$S$62,4))="",0,(VLOOKUP(A19,'All Meals'!$A$12:$S$62,4))))</f>
        <v/>
      </c>
      <c r="K19" s="194" t="str">
        <f>IF(B19=0,"",IF((VLOOKUP(A19,'All Meals'!$A$12:$S$62,5))="",0,(VLOOKUP(A19,'All Meals'!$A$12:$S$62,5))))</f>
        <v/>
      </c>
      <c r="L19" s="194" t="str">
        <f>IF(B19=0,"",IF((VLOOKUP(A19,'All Meals'!$A$12:$S$62,6))="",0,(VLOOKUP(A19,'All Meals'!$A$12:$S$62,6))))</f>
        <v/>
      </c>
      <c r="M19" s="195" t="str">
        <f t="shared" si="3"/>
        <v/>
      </c>
      <c r="N19" s="194" t="str">
        <f>IF(B19=0,"",IF((VLOOKUP(A19,'All Meals'!$A$12:$S$62,19))="",0,(VLOOKUP(A19,'All Meals'!$A$12:$S$62,19))))</f>
        <v/>
      </c>
      <c r="O19" s="195" t="str">
        <f t="shared" si="1"/>
        <v/>
      </c>
      <c r="Q19" s="398" t="s">
        <v>26</v>
      </c>
      <c r="R19" s="399"/>
      <c r="S19" s="399"/>
      <c r="T19" s="399"/>
      <c r="U19" s="399"/>
      <c r="V19" s="399"/>
      <c r="W19" s="400"/>
    </row>
    <row r="20" spans="1:23" ht="33.75" customHeight="1" x14ac:dyDescent="0.25">
      <c r="A20" s="102">
        <v>1</v>
      </c>
      <c r="B20" s="102">
        <f t="shared" si="0"/>
        <v>0</v>
      </c>
      <c r="C20" s="23">
        <v>14</v>
      </c>
      <c r="D20" s="20"/>
      <c r="E20" s="194" t="str">
        <f>IF(B20=0,"",IF((VLOOKUP(A20,'All Meals'!$A$12:$S$62,9))="",0,(VLOOKUP(A20,'All Meals'!$A$12:$S$62,9))))</f>
        <v/>
      </c>
      <c r="F20" s="194" t="str">
        <f>IF(B20=0,"",IF((VLOOKUP(A20,'All Meals'!$A$12:$S$62,12))="",0,(VLOOKUP(A20,'All Meals'!$A$12:$S$62,12))))</f>
        <v/>
      </c>
      <c r="G20" s="194" t="str">
        <f>IF(B20=0,"",IF((VLOOKUP(A20,'All Meals'!$A$12:$S$62,15))="",0,(VLOOKUP(A20,'All Meals'!$A$12:$S$62,15))))</f>
        <v/>
      </c>
      <c r="H20" s="194" t="str">
        <f>IF(B20=0,"",IF((VLOOKUP(A20,'All Meals'!$A$12:$S$62,18))="",0,(VLOOKUP(A20,'All Meals'!$A$12:$S$62,18))))</f>
        <v/>
      </c>
      <c r="I20" s="195" t="str">
        <f t="shared" si="2"/>
        <v/>
      </c>
      <c r="J20" s="194" t="str">
        <f>IF(B20=0,"",IF((VLOOKUP(A20,'All Meals'!$A$12:$S$62,4))="",0,(VLOOKUP(A20,'All Meals'!$A$12:$S$62,4))))</f>
        <v/>
      </c>
      <c r="K20" s="194" t="str">
        <f>IF(B20=0,"",IF((VLOOKUP(A20,'All Meals'!$A$12:$S$62,5))="",0,(VLOOKUP(A20,'All Meals'!$A$12:$S$62,5))))</f>
        <v/>
      </c>
      <c r="L20" s="194" t="str">
        <f>IF(B20=0,"",IF((VLOOKUP(A20,'All Meals'!$A$12:$S$62,6))="",0,(VLOOKUP(A20,'All Meals'!$A$12:$S$62,6))))</f>
        <v/>
      </c>
      <c r="M20" s="195" t="str">
        <f t="shared" si="3"/>
        <v/>
      </c>
      <c r="N20" s="194" t="str">
        <f>IF(B20=0,"",IF((VLOOKUP(A20,'All Meals'!$A$12:$S$62,19))="",0,(VLOOKUP(A20,'All Meals'!$A$12:$S$62,19))))</f>
        <v/>
      </c>
      <c r="O20" s="195" t="str">
        <f t="shared" si="1"/>
        <v/>
      </c>
      <c r="Q20" s="401" t="s">
        <v>27</v>
      </c>
      <c r="R20" s="402"/>
      <c r="S20" s="403"/>
      <c r="T20" s="6"/>
      <c r="U20" s="6"/>
      <c r="V20" s="407"/>
      <c r="W20" s="408"/>
    </row>
    <row r="21" spans="1:23" ht="33.75" customHeight="1" x14ac:dyDescent="0.25">
      <c r="A21" s="102">
        <v>1</v>
      </c>
      <c r="B21" s="102">
        <f t="shared" si="0"/>
        <v>0</v>
      </c>
      <c r="C21" s="23">
        <v>15</v>
      </c>
      <c r="D21" s="20"/>
      <c r="E21" s="194" t="str">
        <f>IF(B21=0,"",IF((VLOOKUP(A21,'All Meals'!$A$12:$S$62,9))="",0,(VLOOKUP(A21,'All Meals'!$A$12:$S$62,9))))</f>
        <v/>
      </c>
      <c r="F21" s="194" t="str">
        <f>IF(B21=0,"",IF((VLOOKUP(A21,'All Meals'!$A$12:$S$62,12))="",0,(VLOOKUP(A21,'All Meals'!$A$12:$S$62,12))))</f>
        <v/>
      </c>
      <c r="G21" s="194" t="str">
        <f>IF(B21=0,"",IF((VLOOKUP(A21,'All Meals'!$A$12:$S$62,15))="",0,(VLOOKUP(A21,'All Meals'!$A$12:$S$62,15))))</f>
        <v/>
      </c>
      <c r="H21" s="194" t="str">
        <f>IF(B21=0,"",IF((VLOOKUP(A21,'All Meals'!$A$12:$S$62,18))="",0,(VLOOKUP(A21,'All Meals'!$A$12:$S$62,18))))</f>
        <v/>
      </c>
      <c r="I21" s="195" t="str">
        <f t="shared" si="2"/>
        <v/>
      </c>
      <c r="J21" s="194" t="str">
        <f>IF(B21=0,"",IF((VLOOKUP(A21,'All Meals'!$A$12:$S$62,4))="",0,(VLOOKUP(A21,'All Meals'!$A$12:$S$62,4))))</f>
        <v/>
      </c>
      <c r="K21" s="194" t="str">
        <f>IF(B21=0,"",IF((VLOOKUP(A21,'All Meals'!$A$12:$S$62,5))="",0,(VLOOKUP(A21,'All Meals'!$A$12:$S$62,5))))</f>
        <v/>
      </c>
      <c r="L21" s="194" t="str">
        <f>IF(B21=0,"",IF((VLOOKUP(A21,'All Meals'!$A$12:$S$62,6))="",0,(VLOOKUP(A21,'All Meals'!$A$12:$S$62,6))))</f>
        <v/>
      </c>
      <c r="M21" s="195" t="str">
        <f t="shared" si="3"/>
        <v/>
      </c>
      <c r="N21" s="194" t="str">
        <f>IF(B21=0,"",IF((VLOOKUP(A21,'All Meals'!$A$12:$S$62,19))="",0,(VLOOKUP(A21,'All Meals'!$A$12:$S$62,19))))</f>
        <v/>
      </c>
      <c r="O21" s="195" t="str">
        <f t="shared" si="1"/>
        <v/>
      </c>
      <c r="Q21" s="404"/>
      <c r="R21" s="405"/>
      <c r="S21" s="406"/>
      <c r="T21" s="6"/>
      <c r="U21" s="6"/>
      <c r="V21" s="409"/>
      <c r="W21" s="410"/>
    </row>
    <row r="22" spans="1:23" ht="33.75" customHeight="1" x14ac:dyDescent="0.25">
      <c r="A22" s="102">
        <v>1</v>
      </c>
      <c r="B22" s="102">
        <f t="shared" si="0"/>
        <v>0</v>
      </c>
      <c r="C22" s="23">
        <v>16</v>
      </c>
      <c r="D22" s="20"/>
      <c r="E22" s="194" t="str">
        <f>IF(B22=0,"",IF((VLOOKUP(A22,'All Meals'!$A$12:$S$62,9))="",0,(VLOOKUP(A22,'All Meals'!$A$12:$S$62,9))))</f>
        <v/>
      </c>
      <c r="F22" s="194" t="str">
        <f>IF(B22=0,"",IF((VLOOKUP(A22,'All Meals'!$A$12:$S$62,12))="",0,(VLOOKUP(A22,'All Meals'!$A$12:$S$62,12))))</f>
        <v/>
      </c>
      <c r="G22" s="194" t="str">
        <f>IF(B22=0,"",IF((VLOOKUP(A22,'All Meals'!$A$12:$S$62,15))="",0,(VLOOKUP(A22,'All Meals'!$A$12:$S$62,15))))</f>
        <v/>
      </c>
      <c r="H22" s="194" t="str">
        <f>IF(B22=0,"",IF((VLOOKUP(A22,'All Meals'!$A$12:$S$62,18))="",0,(VLOOKUP(A22,'All Meals'!$A$12:$S$62,18))))</f>
        <v/>
      </c>
      <c r="I22" s="195" t="str">
        <f t="shared" si="2"/>
        <v/>
      </c>
      <c r="J22" s="194" t="str">
        <f>IF(B22=0,"",IF((VLOOKUP(A22,'All Meals'!$A$12:$S$62,4))="",0,(VLOOKUP(A22,'All Meals'!$A$12:$S$62,4))))</f>
        <v/>
      </c>
      <c r="K22" s="194" t="str">
        <f>IF(B22=0,"",IF((VLOOKUP(A22,'All Meals'!$A$12:$S$62,5))="",0,(VLOOKUP(A22,'All Meals'!$A$12:$S$62,5))))</f>
        <v/>
      </c>
      <c r="L22" s="194" t="str">
        <f>IF(B22=0,"",IF((VLOOKUP(A22,'All Meals'!$A$12:$S$62,6))="",0,(VLOOKUP(A22,'All Meals'!$A$12:$S$62,6))))</f>
        <v/>
      </c>
      <c r="M22" s="195" t="str">
        <f t="shared" si="3"/>
        <v/>
      </c>
      <c r="N22" s="194" t="str">
        <f>IF(B22=0,"",IF((VLOOKUP(A22,'All Meals'!$A$12:$S$62,19))="",0,(VLOOKUP(A22,'All Meals'!$A$12:$S$62,19))))</f>
        <v/>
      </c>
      <c r="O22" s="195" t="str">
        <f t="shared" si="1"/>
        <v/>
      </c>
      <c r="Q22" s="411" t="s">
        <v>28</v>
      </c>
      <c r="R22" s="412"/>
      <c r="S22" s="413"/>
      <c r="T22" s="196"/>
      <c r="U22" s="196"/>
      <c r="V22" s="388">
        <f>FLOOR(V20,0.125)</f>
        <v>0</v>
      </c>
      <c r="W22" s="389"/>
    </row>
    <row r="23" spans="1:23" ht="33.75" customHeight="1" thickBot="1" x14ac:dyDescent="0.3">
      <c r="A23" s="102">
        <v>1</v>
      </c>
      <c r="B23" s="102">
        <f t="shared" si="0"/>
        <v>0</v>
      </c>
      <c r="C23" s="23">
        <v>17</v>
      </c>
      <c r="D23" s="20"/>
      <c r="E23" s="194" t="str">
        <f>IF(B23=0,"",IF((VLOOKUP(A23,'All Meals'!$A$12:$S$62,9))="",0,(VLOOKUP(A23,'All Meals'!$A$12:$S$62,9))))</f>
        <v/>
      </c>
      <c r="F23" s="194" t="str">
        <f>IF(B23=0,"",IF((VLOOKUP(A23,'All Meals'!$A$12:$S$62,12))="",0,(VLOOKUP(A23,'All Meals'!$A$12:$S$62,12))))</f>
        <v/>
      </c>
      <c r="G23" s="194" t="str">
        <f>IF(B23=0,"",IF((VLOOKUP(A23,'All Meals'!$A$12:$S$62,15))="",0,(VLOOKUP(A23,'All Meals'!$A$12:$S$62,15))))</f>
        <v/>
      </c>
      <c r="H23" s="194" t="str">
        <f>IF(B23=0,"",IF((VLOOKUP(A23,'All Meals'!$A$12:$S$62,18))="",0,(VLOOKUP(A23,'All Meals'!$A$12:$S$62,18))))</f>
        <v/>
      </c>
      <c r="I23" s="195" t="str">
        <f t="shared" si="2"/>
        <v/>
      </c>
      <c r="J23" s="194" t="str">
        <f>IF(B23=0,"",IF((VLOOKUP(A23,'All Meals'!$A$12:$S$62,4))="",0,(VLOOKUP(A23,'All Meals'!$A$12:$S$62,4))))</f>
        <v/>
      </c>
      <c r="K23" s="194" t="str">
        <f>IF(B23=0,"",IF((VLOOKUP(A23,'All Meals'!$A$12:$S$62,5))="",0,(VLOOKUP(A23,'All Meals'!$A$12:$S$62,5))))</f>
        <v/>
      </c>
      <c r="L23" s="194" t="str">
        <f>IF(B23=0,"",IF((VLOOKUP(A23,'All Meals'!$A$12:$S$62,6))="",0,(VLOOKUP(A23,'All Meals'!$A$12:$S$62,6))))</f>
        <v/>
      </c>
      <c r="M23" s="195" t="str">
        <f t="shared" si="3"/>
        <v/>
      </c>
      <c r="N23" s="194" t="str">
        <f>IF(B23=0,"",IF((VLOOKUP(A23,'All Meals'!$A$12:$S$62,19))="",0,(VLOOKUP(A23,'All Meals'!$A$12:$S$62,19))))</f>
        <v/>
      </c>
      <c r="O23" s="195" t="str">
        <f t="shared" si="1"/>
        <v/>
      </c>
      <c r="Q23" s="414"/>
      <c r="R23" s="415"/>
      <c r="S23" s="416"/>
      <c r="T23" s="197"/>
      <c r="U23" s="197"/>
      <c r="V23" s="390"/>
      <c r="W23" s="391"/>
    </row>
    <row r="24" spans="1:23" ht="33.75" customHeight="1" x14ac:dyDescent="0.25">
      <c r="A24" s="102">
        <v>1</v>
      </c>
      <c r="B24" s="102">
        <f t="shared" si="0"/>
        <v>0</v>
      </c>
      <c r="C24" s="23">
        <v>18</v>
      </c>
      <c r="D24" s="20"/>
      <c r="E24" s="194" t="str">
        <f>IF(B24=0,"",IF((VLOOKUP(A24,'All Meals'!$A$12:$S$62,9))="",0,(VLOOKUP(A24,'All Meals'!$A$12:$S$62,9))))</f>
        <v/>
      </c>
      <c r="F24" s="194" t="str">
        <f>IF(B24=0,"",IF((VLOOKUP(A24,'All Meals'!$A$12:$S$62,12))="",0,(VLOOKUP(A24,'All Meals'!$A$12:$S$62,12))))</f>
        <v/>
      </c>
      <c r="G24" s="194" t="str">
        <f>IF(B24=0,"",IF((VLOOKUP(A24,'All Meals'!$A$12:$S$62,15))="",0,(VLOOKUP(A24,'All Meals'!$A$12:$S$62,15))))</f>
        <v/>
      </c>
      <c r="H24" s="194" t="str">
        <f>IF(B24=0,"",IF((VLOOKUP(A24,'All Meals'!$A$12:$S$62,18))="",0,(VLOOKUP(A24,'All Meals'!$A$12:$S$62,18))))</f>
        <v/>
      </c>
      <c r="I24" s="195" t="str">
        <f t="shared" si="2"/>
        <v/>
      </c>
      <c r="J24" s="194" t="str">
        <f>IF(B24=0,"",IF((VLOOKUP(A24,'All Meals'!$A$12:$S$62,4))="",0,(VLOOKUP(A24,'All Meals'!$A$12:$S$62,4))))</f>
        <v/>
      </c>
      <c r="K24" s="194" t="str">
        <f>IF(B24=0,"",IF((VLOOKUP(A24,'All Meals'!$A$12:$S$62,5))="",0,(VLOOKUP(A24,'All Meals'!$A$12:$S$62,5))))</f>
        <v/>
      </c>
      <c r="L24" s="194" t="str">
        <f>IF(B24=0,"",IF((VLOOKUP(A24,'All Meals'!$A$12:$S$62,6))="",0,(VLOOKUP(A24,'All Meals'!$A$12:$S$62,6))))</f>
        <v/>
      </c>
      <c r="M24" s="195" t="str">
        <f t="shared" si="3"/>
        <v/>
      </c>
      <c r="N24" s="194" t="str">
        <f>IF(B24=0,"",IF((VLOOKUP(A24,'All Meals'!$A$12:$S$62,19))="",0,(VLOOKUP(A24,'All Meals'!$A$12:$S$62,19))))</f>
        <v/>
      </c>
      <c r="O24" s="195" t="str">
        <f t="shared" si="1"/>
        <v/>
      </c>
    </row>
    <row r="25" spans="1:23" ht="33.75" customHeight="1" x14ac:dyDescent="0.25">
      <c r="A25" s="102">
        <v>1</v>
      </c>
      <c r="B25" s="102">
        <f t="shared" si="0"/>
        <v>0</v>
      </c>
      <c r="C25" s="23">
        <v>19</v>
      </c>
      <c r="D25" s="20"/>
      <c r="E25" s="194" t="str">
        <f>IF(B25=0,"",IF((VLOOKUP(A25,'All Meals'!$A$12:$S$62,9))="",0,(VLOOKUP(A25,'All Meals'!$A$12:$S$62,9))))</f>
        <v/>
      </c>
      <c r="F25" s="194" t="str">
        <f>IF(B25=0,"",IF((VLOOKUP(A25,'All Meals'!$A$12:$S$62,12))="",0,(VLOOKUP(A25,'All Meals'!$A$12:$S$62,12))))</f>
        <v/>
      </c>
      <c r="G25" s="194" t="str">
        <f>IF(B25=0,"",IF((VLOOKUP(A25,'All Meals'!$A$12:$S$62,15))="",0,(VLOOKUP(A25,'All Meals'!$A$12:$S$62,15))))</f>
        <v/>
      </c>
      <c r="H25" s="194" t="str">
        <f>IF(B25=0,"",IF((VLOOKUP(A25,'All Meals'!$A$12:$S$62,18))="",0,(VLOOKUP(A25,'All Meals'!$A$12:$S$62,18))))</f>
        <v/>
      </c>
      <c r="I25" s="195" t="str">
        <f t="shared" si="2"/>
        <v/>
      </c>
      <c r="J25" s="194" t="str">
        <f>IF(B25=0,"",IF((VLOOKUP(A25,'All Meals'!$A$12:$S$62,4))="",0,(VLOOKUP(A25,'All Meals'!$A$12:$S$62,4))))</f>
        <v/>
      </c>
      <c r="K25" s="194" t="str">
        <f>IF(B25=0,"",IF((VLOOKUP(A25,'All Meals'!$A$12:$S$62,5))="",0,(VLOOKUP(A25,'All Meals'!$A$12:$S$62,5))))</f>
        <v/>
      </c>
      <c r="L25" s="194" t="str">
        <f>IF(B25=0,"",IF((VLOOKUP(A25,'All Meals'!$A$12:$S$62,6))="",0,(VLOOKUP(A25,'All Meals'!$A$12:$S$62,6))))</f>
        <v/>
      </c>
      <c r="M25" s="195" t="str">
        <f t="shared" si="3"/>
        <v/>
      </c>
      <c r="N25" s="194" t="str">
        <f>IF(B25=0,"",IF((VLOOKUP(A25,'All Meals'!$A$12:$S$62,19))="",0,(VLOOKUP(A25,'All Meals'!$A$12:$S$62,19))))</f>
        <v/>
      </c>
      <c r="O25" s="195" t="str">
        <f t="shared" si="1"/>
        <v/>
      </c>
    </row>
    <row r="26" spans="1:23" ht="33.75" customHeight="1" thickBot="1" x14ac:dyDescent="0.3">
      <c r="A26" s="102">
        <v>1</v>
      </c>
      <c r="B26" s="102">
        <f t="shared" si="0"/>
        <v>0</v>
      </c>
      <c r="C26" s="23">
        <v>20</v>
      </c>
      <c r="D26" s="22"/>
      <c r="E26" s="194" t="str">
        <f>IF(B26=0,"",IF((VLOOKUP(A26,'All Meals'!$A$12:$S$62,9))="",0,(VLOOKUP(A26,'All Meals'!$A$12:$S$62,9))))</f>
        <v/>
      </c>
      <c r="F26" s="194" t="str">
        <f>IF(B26=0,"",IF((VLOOKUP(A26,'All Meals'!$A$12:$S$62,12))="",0,(VLOOKUP(A26,'All Meals'!$A$12:$S$62,12))))</f>
        <v/>
      </c>
      <c r="G26" s="194" t="str">
        <f>IF(B26=0,"",IF((VLOOKUP(A26,'All Meals'!$A$12:$S$62,15))="",0,(VLOOKUP(A26,'All Meals'!$A$12:$S$62,15))))</f>
        <v/>
      </c>
      <c r="H26" s="194" t="str">
        <f>IF(B26=0,"",IF((VLOOKUP(A26,'All Meals'!$A$12:$S$62,18))="",0,(VLOOKUP(A26,'All Meals'!$A$12:$S$62,18))))</f>
        <v/>
      </c>
      <c r="I26" s="195" t="str">
        <f t="shared" si="2"/>
        <v/>
      </c>
      <c r="J26" s="194" t="str">
        <f>IF(B26=0,"",IF((VLOOKUP(A26,'All Meals'!$A$12:$S$62,4))="",0,(VLOOKUP(A26,'All Meals'!$A$12:$S$62,4))))</f>
        <v/>
      </c>
      <c r="K26" s="194" t="str">
        <f>IF(B26=0,"",IF((VLOOKUP(A26,'All Meals'!$A$12:$S$62,5))="",0,(VLOOKUP(A26,'All Meals'!$A$12:$S$62,5))))</f>
        <v/>
      </c>
      <c r="L26" s="194" t="str">
        <f>IF(B26=0,"",IF((VLOOKUP(A26,'All Meals'!$A$12:$S$62,6))="",0,(VLOOKUP(A26,'All Meals'!$A$12:$S$62,6))))</f>
        <v/>
      </c>
      <c r="M26" s="195" t="str">
        <f t="shared" si="3"/>
        <v/>
      </c>
      <c r="N26" s="194" t="str">
        <f>IF(B26=0,"",IF((VLOOKUP(A26,'All Meals'!$A$12:$S$62,19))="",0,(VLOOKUP(A26,'All Meals'!$A$12:$S$62,19))))</f>
        <v/>
      </c>
      <c r="O26" s="195" t="str">
        <f t="shared" si="1"/>
        <v/>
      </c>
    </row>
    <row r="27" spans="1:23" ht="33.75" customHeight="1" x14ac:dyDescent="0.25">
      <c r="J27" s="198"/>
      <c r="K27" s="198"/>
      <c r="L27" s="198"/>
    </row>
    <row r="28" spans="1:23" ht="33.75" customHeight="1" x14ac:dyDescent="0.25">
      <c r="L28" s="198"/>
    </row>
    <row r="29" spans="1:23" ht="33.75" customHeight="1" x14ac:dyDescent="0.25"/>
    <row r="30" spans="1:23" ht="33.75" customHeight="1" x14ac:dyDescent="0.25"/>
  </sheetData>
  <sheetProtection algorithmName="SHA-512" hashValue="aR+JNaVsyYOS3W7uy3J8TEO70pEErkuC+licCBHXwf9fgoAHMqIzu0oF/Qpka1zwr+cfD8T2NImSrILJTGMQbw==" saltValue="PnCKRSjF8D3zQrmX763EYA==" spinCount="100000" sheet="1" selectLockedCells="1"/>
  <mergeCells count="41">
    <mergeCell ref="N4:O4"/>
    <mergeCell ref="N5:N6"/>
    <mergeCell ref="C3:W3"/>
    <mergeCell ref="M4:M6"/>
    <mergeCell ref="C4:D4"/>
    <mergeCell ref="E5:E6"/>
    <mergeCell ref="P4:W4"/>
    <mergeCell ref="J4:L4"/>
    <mergeCell ref="J5:J6"/>
    <mergeCell ref="V13:W13"/>
    <mergeCell ref="K5:K6"/>
    <mergeCell ref="E4:I4"/>
    <mergeCell ref="I5:I6"/>
    <mergeCell ref="C1:O1"/>
    <mergeCell ref="P5:S5"/>
    <mergeCell ref="L5:L6"/>
    <mergeCell ref="O5:O6"/>
    <mergeCell ref="P8:S8"/>
    <mergeCell ref="R1:T1"/>
    <mergeCell ref="R2:T2"/>
    <mergeCell ref="G5:G6"/>
    <mergeCell ref="F5:F6"/>
    <mergeCell ref="H5:H6"/>
    <mergeCell ref="C2:O2"/>
    <mergeCell ref="C5:D6"/>
    <mergeCell ref="V22:W23"/>
    <mergeCell ref="V15:W15"/>
    <mergeCell ref="V16:W16"/>
    <mergeCell ref="V17:W17"/>
    <mergeCell ref="P6:S6"/>
    <mergeCell ref="Q22:S23"/>
    <mergeCell ref="Q13:S18"/>
    <mergeCell ref="V14:W14"/>
    <mergeCell ref="V18:W18"/>
    <mergeCell ref="Q11:W12"/>
    <mergeCell ref="Q20:S21"/>
    <mergeCell ref="P7:S7"/>
    <mergeCell ref="Q19:W19"/>
    <mergeCell ref="V20:W21"/>
    <mergeCell ref="P9:S9"/>
    <mergeCell ref="W5:W9"/>
  </mergeCells>
  <conditionalFormatting sqref="W5 O7:O26 M7:M26 I7:I26">
    <cfRule type="containsText" dxfId="23" priority="1" stopIfTrue="1" operator="containsText" text="Yes">
      <formula>NOT(ISERROR(SEARCH("Yes",I5)))</formula>
    </cfRule>
    <cfRule type="containsText" dxfId="22" priority="2" stopIfTrue="1" operator="containsText" text="No">
      <formula>NOT(ISERROR(SEARCH("No",I5)))</formula>
    </cfRule>
  </conditionalFormatting>
  <hyperlinks>
    <hyperlink ref="R1:T1" location="'Weekly Report'!A1" display="Go to Weekly Report" xr:uid="{00000000-0004-0000-0800-000000000000}"/>
    <hyperlink ref="R2:T2" location="'Breakfast Worksheet Instruction'!A1" display="Go to Instructions" xr:uid="{00000000-0004-0000-0800-000001000000}"/>
  </hyperlinks>
  <pageMargins left="0.7" right="0.7" top="0.75" bottom="0.75" header="0.3" footer="0.3"/>
  <pageSetup scale="80" orientation="landscape" horizontalDpi="1200" verticalDpi="1200" r:id="rId1"/>
  <headerFooter>
    <oddHeader>&amp;L&amp;G</oddHeader>
    <oddFooter>&amp;L&amp;P</oddFooter>
  </headerFooter>
  <colBreaks count="1" manualBreakCount="1">
    <brk id="16" max="25" man="1"/>
  </col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7409" r:id="rId5" name="Drop Down 1">
              <controlPr defaultSize="0" autoLine="0" autoPict="0">
                <anchor moveWithCells="1">
                  <from>
                    <xdr:col>3</xdr:col>
                    <xdr:colOff>171450</xdr:colOff>
                    <xdr:row>6</xdr:row>
                    <xdr:rowOff>95250</xdr:rowOff>
                  </from>
                  <to>
                    <xdr:col>3</xdr:col>
                    <xdr:colOff>3209925</xdr:colOff>
                    <xdr:row>6</xdr:row>
                    <xdr:rowOff>361950</xdr:rowOff>
                  </to>
                </anchor>
              </controlPr>
            </control>
          </mc:Choice>
        </mc:AlternateContent>
        <mc:AlternateContent xmlns:mc="http://schemas.openxmlformats.org/markup-compatibility/2006">
          <mc:Choice Requires="x14">
            <control shapeId="17410" r:id="rId6" name="Drop Down 2">
              <controlPr defaultSize="0" autoLine="0" autoPict="0">
                <anchor moveWithCells="1">
                  <from>
                    <xdr:col>3</xdr:col>
                    <xdr:colOff>171450</xdr:colOff>
                    <xdr:row>7</xdr:row>
                    <xdr:rowOff>95250</xdr:rowOff>
                  </from>
                  <to>
                    <xdr:col>3</xdr:col>
                    <xdr:colOff>3209925</xdr:colOff>
                    <xdr:row>7</xdr:row>
                    <xdr:rowOff>361950</xdr:rowOff>
                  </to>
                </anchor>
              </controlPr>
            </control>
          </mc:Choice>
        </mc:AlternateContent>
        <mc:AlternateContent xmlns:mc="http://schemas.openxmlformats.org/markup-compatibility/2006">
          <mc:Choice Requires="x14">
            <control shapeId="17411" r:id="rId7" name="Drop Down 3">
              <controlPr defaultSize="0" autoLine="0" autoPict="0">
                <anchor moveWithCells="1">
                  <from>
                    <xdr:col>3</xdr:col>
                    <xdr:colOff>171450</xdr:colOff>
                    <xdr:row>8</xdr:row>
                    <xdr:rowOff>95250</xdr:rowOff>
                  </from>
                  <to>
                    <xdr:col>3</xdr:col>
                    <xdr:colOff>3209925</xdr:colOff>
                    <xdr:row>8</xdr:row>
                    <xdr:rowOff>361950</xdr:rowOff>
                  </to>
                </anchor>
              </controlPr>
            </control>
          </mc:Choice>
        </mc:AlternateContent>
        <mc:AlternateContent xmlns:mc="http://schemas.openxmlformats.org/markup-compatibility/2006">
          <mc:Choice Requires="x14">
            <control shapeId="17412" r:id="rId8" name="Drop Down 4">
              <controlPr defaultSize="0" autoLine="0" autoPict="0">
                <anchor moveWithCells="1">
                  <from>
                    <xdr:col>3</xdr:col>
                    <xdr:colOff>171450</xdr:colOff>
                    <xdr:row>9</xdr:row>
                    <xdr:rowOff>95250</xdr:rowOff>
                  </from>
                  <to>
                    <xdr:col>3</xdr:col>
                    <xdr:colOff>3209925</xdr:colOff>
                    <xdr:row>9</xdr:row>
                    <xdr:rowOff>361950</xdr:rowOff>
                  </to>
                </anchor>
              </controlPr>
            </control>
          </mc:Choice>
        </mc:AlternateContent>
        <mc:AlternateContent xmlns:mc="http://schemas.openxmlformats.org/markup-compatibility/2006">
          <mc:Choice Requires="x14">
            <control shapeId="17413" r:id="rId9" name="Drop Down 5">
              <controlPr defaultSize="0" autoLine="0" autoPict="0">
                <anchor moveWithCells="1">
                  <from>
                    <xdr:col>3</xdr:col>
                    <xdr:colOff>171450</xdr:colOff>
                    <xdr:row>10</xdr:row>
                    <xdr:rowOff>95250</xdr:rowOff>
                  </from>
                  <to>
                    <xdr:col>3</xdr:col>
                    <xdr:colOff>3209925</xdr:colOff>
                    <xdr:row>10</xdr:row>
                    <xdr:rowOff>361950</xdr:rowOff>
                  </to>
                </anchor>
              </controlPr>
            </control>
          </mc:Choice>
        </mc:AlternateContent>
        <mc:AlternateContent xmlns:mc="http://schemas.openxmlformats.org/markup-compatibility/2006">
          <mc:Choice Requires="x14">
            <control shapeId="17414" r:id="rId10" name="Drop Down 6">
              <controlPr defaultSize="0" autoLine="0" autoPict="0">
                <anchor moveWithCells="1">
                  <from>
                    <xdr:col>3</xdr:col>
                    <xdr:colOff>171450</xdr:colOff>
                    <xdr:row>11</xdr:row>
                    <xdr:rowOff>95250</xdr:rowOff>
                  </from>
                  <to>
                    <xdr:col>3</xdr:col>
                    <xdr:colOff>3209925</xdr:colOff>
                    <xdr:row>11</xdr:row>
                    <xdr:rowOff>361950</xdr:rowOff>
                  </to>
                </anchor>
              </controlPr>
            </control>
          </mc:Choice>
        </mc:AlternateContent>
        <mc:AlternateContent xmlns:mc="http://schemas.openxmlformats.org/markup-compatibility/2006">
          <mc:Choice Requires="x14">
            <control shapeId="17415" r:id="rId11" name="Drop Down 7">
              <controlPr defaultSize="0" autoLine="0" autoPict="0">
                <anchor moveWithCells="1">
                  <from>
                    <xdr:col>3</xdr:col>
                    <xdr:colOff>171450</xdr:colOff>
                    <xdr:row>12</xdr:row>
                    <xdr:rowOff>95250</xdr:rowOff>
                  </from>
                  <to>
                    <xdr:col>3</xdr:col>
                    <xdr:colOff>3209925</xdr:colOff>
                    <xdr:row>12</xdr:row>
                    <xdr:rowOff>361950</xdr:rowOff>
                  </to>
                </anchor>
              </controlPr>
            </control>
          </mc:Choice>
        </mc:AlternateContent>
        <mc:AlternateContent xmlns:mc="http://schemas.openxmlformats.org/markup-compatibility/2006">
          <mc:Choice Requires="x14">
            <control shapeId="17416" r:id="rId12" name="Drop Down 8">
              <controlPr defaultSize="0" autoLine="0" autoPict="0">
                <anchor moveWithCells="1">
                  <from>
                    <xdr:col>3</xdr:col>
                    <xdr:colOff>171450</xdr:colOff>
                    <xdr:row>13</xdr:row>
                    <xdr:rowOff>95250</xdr:rowOff>
                  </from>
                  <to>
                    <xdr:col>3</xdr:col>
                    <xdr:colOff>3209925</xdr:colOff>
                    <xdr:row>13</xdr:row>
                    <xdr:rowOff>361950</xdr:rowOff>
                  </to>
                </anchor>
              </controlPr>
            </control>
          </mc:Choice>
        </mc:AlternateContent>
        <mc:AlternateContent xmlns:mc="http://schemas.openxmlformats.org/markup-compatibility/2006">
          <mc:Choice Requires="x14">
            <control shapeId="17417" r:id="rId13" name="Drop Down 9">
              <controlPr defaultSize="0" autoLine="0" autoPict="0">
                <anchor moveWithCells="1">
                  <from>
                    <xdr:col>3</xdr:col>
                    <xdr:colOff>171450</xdr:colOff>
                    <xdr:row>14</xdr:row>
                    <xdr:rowOff>95250</xdr:rowOff>
                  </from>
                  <to>
                    <xdr:col>3</xdr:col>
                    <xdr:colOff>3209925</xdr:colOff>
                    <xdr:row>14</xdr:row>
                    <xdr:rowOff>361950</xdr:rowOff>
                  </to>
                </anchor>
              </controlPr>
            </control>
          </mc:Choice>
        </mc:AlternateContent>
        <mc:AlternateContent xmlns:mc="http://schemas.openxmlformats.org/markup-compatibility/2006">
          <mc:Choice Requires="x14">
            <control shapeId="17418" r:id="rId14" name="Drop Down 10">
              <controlPr defaultSize="0" autoLine="0" autoPict="0">
                <anchor moveWithCells="1">
                  <from>
                    <xdr:col>3</xdr:col>
                    <xdr:colOff>171450</xdr:colOff>
                    <xdr:row>15</xdr:row>
                    <xdr:rowOff>95250</xdr:rowOff>
                  </from>
                  <to>
                    <xdr:col>3</xdr:col>
                    <xdr:colOff>3209925</xdr:colOff>
                    <xdr:row>15</xdr:row>
                    <xdr:rowOff>361950</xdr:rowOff>
                  </to>
                </anchor>
              </controlPr>
            </control>
          </mc:Choice>
        </mc:AlternateContent>
        <mc:AlternateContent xmlns:mc="http://schemas.openxmlformats.org/markup-compatibility/2006">
          <mc:Choice Requires="x14">
            <control shapeId="17419" r:id="rId15" name="Drop Down 11">
              <controlPr defaultSize="0" autoLine="0" autoPict="0">
                <anchor moveWithCells="1">
                  <from>
                    <xdr:col>3</xdr:col>
                    <xdr:colOff>171450</xdr:colOff>
                    <xdr:row>16</xdr:row>
                    <xdr:rowOff>95250</xdr:rowOff>
                  </from>
                  <to>
                    <xdr:col>3</xdr:col>
                    <xdr:colOff>3209925</xdr:colOff>
                    <xdr:row>16</xdr:row>
                    <xdr:rowOff>361950</xdr:rowOff>
                  </to>
                </anchor>
              </controlPr>
            </control>
          </mc:Choice>
        </mc:AlternateContent>
        <mc:AlternateContent xmlns:mc="http://schemas.openxmlformats.org/markup-compatibility/2006">
          <mc:Choice Requires="x14">
            <control shapeId="17420" r:id="rId16" name="Drop Down 12">
              <controlPr defaultSize="0" autoLine="0" autoPict="0">
                <anchor moveWithCells="1">
                  <from>
                    <xdr:col>3</xdr:col>
                    <xdr:colOff>171450</xdr:colOff>
                    <xdr:row>17</xdr:row>
                    <xdr:rowOff>95250</xdr:rowOff>
                  </from>
                  <to>
                    <xdr:col>3</xdr:col>
                    <xdr:colOff>3209925</xdr:colOff>
                    <xdr:row>17</xdr:row>
                    <xdr:rowOff>361950</xdr:rowOff>
                  </to>
                </anchor>
              </controlPr>
            </control>
          </mc:Choice>
        </mc:AlternateContent>
        <mc:AlternateContent xmlns:mc="http://schemas.openxmlformats.org/markup-compatibility/2006">
          <mc:Choice Requires="x14">
            <control shapeId="17421" r:id="rId17" name="Drop Down 13">
              <controlPr defaultSize="0" autoLine="0" autoPict="0">
                <anchor moveWithCells="1">
                  <from>
                    <xdr:col>3</xdr:col>
                    <xdr:colOff>171450</xdr:colOff>
                    <xdr:row>18</xdr:row>
                    <xdr:rowOff>95250</xdr:rowOff>
                  </from>
                  <to>
                    <xdr:col>3</xdr:col>
                    <xdr:colOff>3209925</xdr:colOff>
                    <xdr:row>18</xdr:row>
                    <xdr:rowOff>361950</xdr:rowOff>
                  </to>
                </anchor>
              </controlPr>
            </control>
          </mc:Choice>
        </mc:AlternateContent>
        <mc:AlternateContent xmlns:mc="http://schemas.openxmlformats.org/markup-compatibility/2006">
          <mc:Choice Requires="x14">
            <control shapeId="17422" r:id="rId18" name="Drop Down 14">
              <controlPr defaultSize="0" autoLine="0" autoPict="0">
                <anchor moveWithCells="1">
                  <from>
                    <xdr:col>3</xdr:col>
                    <xdr:colOff>171450</xdr:colOff>
                    <xdr:row>19</xdr:row>
                    <xdr:rowOff>95250</xdr:rowOff>
                  </from>
                  <to>
                    <xdr:col>3</xdr:col>
                    <xdr:colOff>3209925</xdr:colOff>
                    <xdr:row>19</xdr:row>
                    <xdr:rowOff>361950</xdr:rowOff>
                  </to>
                </anchor>
              </controlPr>
            </control>
          </mc:Choice>
        </mc:AlternateContent>
        <mc:AlternateContent xmlns:mc="http://schemas.openxmlformats.org/markup-compatibility/2006">
          <mc:Choice Requires="x14">
            <control shapeId="17423" r:id="rId19" name="Drop Down 15">
              <controlPr defaultSize="0" autoLine="0" autoPict="0">
                <anchor moveWithCells="1">
                  <from>
                    <xdr:col>3</xdr:col>
                    <xdr:colOff>171450</xdr:colOff>
                    <xdr:row>20</xdr:row>
                    <xdr:rowOff>95250</xdr:rowOff>
                  </from>
                  <to>
                    <xdr:col>3</xdr:col>
                    <xdr:colOff>3209925</xdr:colOff>
                    <xdr:row>20</xdr:row>
                    <xdr:rowOff>361950</xdr:rowOff>
                  </to>
                </anchor>
              </controlPr>
            </control>
          </mc:Choice>
        </mc:AlternateContent>
        <mc:AlternateContent xmlns:mc="http://schemas.openxmlformats.org/markup-compatibility/2006">
          <mc:Choice Requires="x14">
            <control shapeId="17424" r:id="rId20" name="Drop Down 16">
              <controlPr defaultSize="0" autoLine="0" autoPict="0">
                <anchor moveWithCells="1">
                  <from>
                    <xdr:col>3</xdr:col>
                    <xdr:colOff>171450</xdr:colOff>
                    <xdr:row>21</xdr:row>
                    <xdr:rowOff>95250</xdr:rowOff>
                  </from>
                  <to>
                    <xdr:col>3</xdr:col>
                    <xdr:colOff>3209925</xdr:colOff>
                    <xdr:row>21</xdr:row>
                    <xdr:rowOff>361950</xdr:rowOff>
                  </to>
                </anchor>
              </controlPr>
            </control>
          </mc:Choice>
        </mc:AlternateContent>
        <mc:AlternateContent xmlns:mc="http://schemas.openxmlformats.org/markup-compatibility/2006">
          <mc:Choice Requires="x14">
            <control shapeId="17425" r:id="rId21" name="Drop Down 17">
              <controlPr defaultSize="0" autoLine="0" autoPict="0">
                <anchor moveWithCells="1">
                  <from>
                    <xdr:col>3</xdr:col>
                    <xdr:colOff>171450</xdr:colOff>
                    <xdr:row>22</xdr:row>
                    <xdr:rowOff>95250</xdr:rowOff>
                  </from>
                  <to>
                    <xdr:col>3</xdr:col>
                    <xdr:colOff>3209925</xdr:colOff>
                    <xdr:row>22</xdr:row>
                    <xdr:rowOff>361950</xdr:rowOff>
                  </to>
                </anchor>
              </controlPr>
            </control>
          </mc:Choice>
        </mc:AlternateContent>
        <mc:AlternateContent xmlns:mc="http://schemas.openxmlformats.org/markup-compatibility/2006">
          <mc:Choice Requires="x14">
            <control shapeId="17426" r:id="rId22" name="Drop Down 18">
              <controlPr defaultSize="0" autoLine="0" autoPict="0">
                <anchor moveWithCells="1">
                  <from>
                    <xdr:col>3</xdr:col>
                    <xdr:colOff>171450</xdr:colOff>
                    <xdr:row>23</xdr:row>
                    <xdr:rowOff>95250</xdr:rowOff>
                  </from>
                  <to>
                    <xdr:col>3</xdr:col>
                    <xdr:colOff>3209925</xdr:colOff>
                    <xdr:row>23</xdr:row>
                    <xdr:rowOff>361950</xdr:rowOff>
                  </to>
                </anchor>
              </controlPr>
            </control>
          </mc:Choice>
        </mc:AlternateContent>
        <mc:AlternateContent xmlns:mc="http://schemas.openxmlformats.org/markup-compatibility/2006">
          <mc:Choice Requires="x14">
            <control shapeId="17427" r:id="rId23" name="Drop Down 19">
              <controlPr defaultSize="0" autoLine="0" autoPict="0">
                <anchor moveWithCells="1">
                  <from>
                    <xdr:col>3</xdr:col>
                    <xdr:colOff>171450</xdr:colOff>
                    <xdr:row>24</xdr:row>
                    <xdr:rowOff>95250</xdr:rowOff>
                  </from>
                  <to>
                    <xdr:col>3</xdr:col>
                    <xdr:colOff>3209925</xdr:colOff>
                    <xdr:row>24</xdr:row>
                    <xdr:rowOff>361950</xdr:rowOff>
                  </to>
                </anchor>
              </controlPr>
            </control>
          </mc:Choice>
        </mc:AlternateContent>
        <mc:AlternateContent xmlns:mc="http://schemas.openxmlformats.org/markup-compatibility/2006">
          <mc:Choice Requires="x14">
            <control shapeId="17428" r:id="rId24" name="Drop Down 20">
              <controlPr defaultSize="0" autoLine="0" autoPict="0">
                <anchor moveWithCells="1">
                  <from>
                    <xdr:col>3</xdr:col>
                    <xdr:colOff>171450</xdr:colOff>
                    <xdr:row>25</xdr:row>
                    <xdr:rowOff>95250</xdr:rowOff>
                  </from>
                  <to>
                    <xdr:col>3</xdr:col>
                    <xdr:colOff>3209925</xdr:colOff>
                    <xdr:row>25</xdr:row>
                    <xdr:rowOff>361950</xdr:rowOff>
                  </to>
                </anchor>
              </controlPr>
            </control>
          </mc:Choice>
        </mc:AlternateContent>
        <mc:AlternateContent xmlns:mc="http://schemas.openxmlformats.org/markup-compatibility/2006">
          <mc:Choice Requires="x14">
            <control shapeId="17429" r:id="rId25" name="Check Box 21">
              <controlPr defaultSize="0" autoFill="0" autoLine="0" autoPict="0">
                <anchor moveWithCells="1">
                  <from>
                    <xdr:col>21</xdr:col>
                    <xdr:colOff>209550</xdr:colOff>
                    <xdr:row>4</xdr:row>
                    <xdr:rowOff>142875</xdr:rowOff>
                  </from>
                  <to>
                    <xdr:col>22</xdr:col>
                    <xdr:colOff>104775</xdr:colOff>
                    <xdr:row>4</xdr:row>
                    <xdr:rowOff>371475</xdr:rowOff>
                  </to>
                </anchor>
              </controlPr>
            </control>
          </mc:Choice>
        </mc:AlternateContent>
        <mc:AlternateContent xmlns:mc="http://schemas.openxmlformats.org/markup-compatibility/2006">
          <mc:Choice Requires="x14">
            <control shapeId="17430" r:id="rId26" name="Check Box 22">
              <controlPr defaultSize="0" autoFill="0" autoLine="0" autoPict="0">
                <anchor moveWithCells="1">
                  <from>
                    <xdr:col>21</xdr:col>
                    <xdr:colOff>200025</xdr:colOff>
                    <xdr:row>5</xdr:row>
                    <xdr:rowOff>152400</xdr:rowOff>
                  </from>
                  <to>
                    <xdr:col>22</xdr:col>
                    <xdr:colOff>85725</xdr:colOff>
                    <xdr:row>5</xdr:row>
                    <xdr:rowOff>371475</xdr:rowOff>
                  </to>
                </anchor>
              </controlPr>
            </control>
          </mc:Choice>
        </mc:AlternateContent>
        <mc:AlternateContent xmlns:mc="http://schemas.openxmlformats.org/markup-compatibility/2006">
          <mc:Choice Requires="x14">
            <control shapeId="17431" r:id="rId27" name="Check Box 23">
              <controlPr defaultSize="0" autoFill="0" autoLine="0" autoPict="0">
                <anchor moveWithCells="1">
                  <from>
                    <xdr:col>21</xdr:col>
                    <xdr:colOff>200025</xdr:colOff>
                    <xdr:row>6</xdr:row>
                    <xdr:rowOff>123825</xdr:rowOff>
                  </from>
                  <to>
                    <xdr:col>22</xdr:col>
                    <xdr:colOff>85725</xdr:colOff>
                    <xdr:row>6</xdr:row>
                    <xdr:rowOff>342900</xdr:rowOff>
                  </to>
                </anchor>
              </controlPr>
            </control>
          </mc:Choice>
        </mc:AlternateContent>
        <mc:AlternateContent xmlns:mc="http://schemas.openxmlformats.org/markup-compatibility/2006">
          <mc:Choice Requires="x14">
            <control shapeId="17432" r:id="rId28" name="Check Box 24">
              <controlPr defaultSize="0" autoFill="0" autoLine="0" autoPict="0">
                <anchor moveWithCells="1">
                  <from>
                    <xdr:col>21</xdr:col>
                    <xdr:colOff>190500</xdr:colOff>
                    <xdr:row>7</xdr:row>
                    <xdr:rowOff>123825</xdr:rowOff>
                  </from>
                  <to>
                    <xdr:col>22</xdr:col>
                    <xdr:colOff>57150</xdr:colOff>
                    <xdr:row>7</xdr:row>
                    <xdr:rowOff>342900</xdr:rowOff>
                  </to>
                </anchor>
              </controlPr>
            </control>
          </mc:Choice>
        </mc:AlternateContent>
        <mc:AlternateContent xmlns:mc="http://schemas.openxmlformats.org/markup-compatibility/2006">
          <mc:Choice Requires="x14">
            <control shapeId="17433" r:id="rId29" name="Check Box 25">
              <controlPr defaultSize="0" autoFill="0" autoLine="0" autoPict="0">
                <anchor moveWithCells="1">
                  <from>
                    <xdr:col>21</xdr:col>
                    <xdr:colOff>190500</xdr:colOff>
                    <xdr:row>8</xdr:row>
                    <xdr:rowOff>85725</xdr:rowOff>
                  </from>
                  <to>
                    <xdr:col>22</xdr:col>
                    <xdr:colOff>57150</xdr:colOff>
                    <xdr:row>8</xdr:row>
                    <xdr:rowOff>314325</xdr:rowOff>
                  </to>
                </anchor>
              </controlPr>
            </control>
          </mc:Choice>
        </mc:AlternateContent>
        <mc:AlternateContent xmlns:mc="http://schemas.openxmlformats.org/markup-compatibility/2006">
          <mc:Choice Requires="x14">
            <control shapeId="17434" r:id="rId30" name="Drop Down 26">
              <controlPr defaultSize="0" autoLine="0" autoPict="0">
                <anchor moveWithCells="1" sizeWithCells="1">
                  <from>
                    <xdr:col>21</xdr:col>
                    <xdr:colOff>161925</xdr:colOff>
                    <xdr:row>12</xdr:row>
                    <xdr:rowOff>114300</xdr:rowOff>
                  </from>
                  <to>
                    <xdr:col>22</xdr:col>
                    <xdr:colOff>371475</xdr:colOff>
                    <xdr:row>12</xdr:row>
                    <xdr:rowOff>390525</xdr:rowOff>
                  </to>
                </anchor>
              </controlPr>
            </control>
          </mc:Choice>
        </mc:AlternateContent>
        <mc:AlternateContent xmlns:mc="http://schemas.openxmlformats.org/markup-compatibility/2006">
          <mc:Choice Requires="x14">
            <control shapeId="17435" r:id="rId31" name="Drop Down 27">
              <controlPr defaultSize="0" autoLine="0" autoPict="0">
                <anchor moveWithCells="1" sizeWithCells="1">
                  <from>
                    <xdr:col>21</xdr:col>
                    <xdr:colOff>161925</xdr:colOff>
                    <xdr:row>13</xdr:row>
                    <xdr:rowOff>95250</xdr:rowOff>
                  </from>
                  <to>
                    <xdr:col>22</xdr:col>
                    <xdr:colOff>371475</xdr:colOff>
                    <xdr:row>13</xdr:row>
                    <xdr:rowOff>371475</xdr:rowOff>
                  </to>
                </anchor>
              </controlPr>
            </control>
          </mc:Choice>
        </mc:AlternateContent>
        <mc:AlternateContent xmlns:mc="http://schemas.openxmlformats.org/markup-compatibility/2006">
          <mc:Choice Requires="x14">
            <control shapeId="17436" r:id="rId32" name="Drop Down 28">
              <controlPr defaultSize="0" autoLine="0" autoPict="0">
                <anchor moveWithCells="1" sizeWithCells="1">
                  <from>
                    <xdr:col>21</xdr:col>
                    <xdr:colOff>142875</xdr:colOff>
                    <xdr:row>14</xdr:row>
                    <xdr:rowOff>76200</xdr:rowOff>
                  </from>
                  <to>
                    <xdr:col>22</xdr:col>
                    <xdr:colOff>352425</xdr:colOff>
                    <xdr:row>14</xdr:row>
                    <xdr:rowOff>352425</xdr:rowOff>
                  </to>
                </anchor>
              </controlPr>
            </control>
          </mc:Choice>
        </mc:AlternateContent>
        <mc:AlternateContent xmlns:mc="http://schemas.openxmlformats.org/markup-compatibility/2006">
          <mc:Choice Requires="x14">
            <control shapeId="17437" r:id="rId33" name="Drop Down 29">
              <controlPr defaultSize="0" autoLine="0" autoPict="0">
                <anchor moveWithCells="1" sizeWithCells="1">
                  <from>
                    <xdr:col>21</xdr:col>
                    <xdr:colOff>142875</xdr:colOff>
                    <xdr:row>15</xdr:row>
                    <xdr:rowOff>85725</xdr:rowOff>
                  </from>
                  <to>
                    <xdr:col>22</xdr:col>
                    <xdr:colOff>352425</xdr:colOff>
                    <xdr:row>15</xdr:row>
                    <xdr:rowOff>361950</xdr:rowOff>
                  </to>
                </anchor>
              </controlPr>
            </control>
          </mc:Choice>
        </mc:AlternateContent>
        <mc:AlternateContent xmlns:mc="http://schemas.openxmlformats.org/markup-compatibility/2006">
          <mc:Choice Requires="x14">
            <control shapeId="17438" r:id="rId34" name="Drop Down 30">
              <controlPr defaultSize="0" autoLine="0" autoPict="0">
                <anchor moveWithCells="1" sizeWithCells="1">
                  <from>
                    <xdr:col>21</xdr:col>
                    <xdr:colOff>142875</xdr:colOff>
                    <xdr:row>16</xdr:row>
                    <xdr:rowOff>57150</xdr:rowOff>
                  </from>
                  <to>
                    <xdr:col>22</xdr:col>
                    <xdr:colOff>352425</xdr:colOff>
                    <xdr:row>16</xdr:row>
                    <xdr:rowOff>333375</xdr:rowOff>
                  </to>
                </anchor>
              </controlPr>
            </control>
          </mc:Choice>
        </mc:AlternateContent>
        <mc:AlternateContent xmlns:mc="http://schemas.openxmlformats.org/markup-compatibility/2006">
          <mc:Choice Requires="x14">
            <control shapeId="17559" r:id="rId35" name="Drop Down 151">
              <controlPr defaultSize="0" autoLine="0" autoPict="0">
                <anchor moveWithCells="1">
                  <from>
                    <xdr:col>3</xdr:col>
                    <xdr:colOff>171450</xdr:colOff>
                    <xdr:row>6</xdr:row>
                    <xdr:rowOff>95250</xdr:rowOff>
                  </from>
                  <to>
                    <xdr:col>3</xdr:col>
                    <xdr:colOff>3209925</xdr:colOff>
                    <xdr:row>6</xdr:row>
                    <xdr:rowOff>361950</xdr:rowOff>
                  </to>
                </anchor>
              </controlPr>
            </control>
          </mc:Choice>
        </mc:AlternateContent>
        <mc:AlternateContent xmlns:mc="http://schemas.openxmlformats.org/markup-compatibility/2006">
          <mc:Choice Requires="x14">
            <control shapeId="17560" r:id="rId36" name="Drop Down 152">
              <controlPr defaultSize="0" autoLine="0" autoPict="0">
                <anchor moveWithCells="1">
                  <from>
                    <xdr:col>3</xdr:col>
                    <xdr:colOff>171450</xdr:colOff>
                    <xdr:row>7</xdr:row>
                    <xdr:rowOff>95250</xdr:rowOff>
                  </from>
                  <to>
                    <xdr:col>3</xdr:col>
                    <xdr:colOff>3209925</xdr:colOff>
                    <xdr:row>7</xdr:row>
                    <xdr:rowOff>361950</xdr:rowOff>
                  </to>
                </anchor>
              </controlPr>
            </control>
          </mc:Choice>
        </mc:AlternateContent>
        <mc:AlternateContent xmlns:mc="http://schemas.openxmlformats.org/markup-compatibility/2006">
          <mc:Choice Requires="x14">
            <control shapeId="17561" r:id="rId37" name="Drop Down 153">
              <controlPr defaultSize="0" autoLine="0" autoPict="0">
                <anchor moveWithCells="1">
                  <from>
                    <xdr:col>3</xdr:col>
                    <xdr:colOff>171450</xdr:colOff>
                    <xdr:row>8</xdr:row>
                    <xdr:rowOff>95250</xdr:rowOff>
                  </from>
                  <to>
                    <xdr:col>3</xdr:col>
                    <xdr:colOff>3209925</xdr:colOff>
                    <xdr:row>8</xdr:row>
                    <xdr:rowOff>361950</xdr:rowOff>
                  </to>
                </anchor>
              </controlPr>
            </control>
          </mc:Choice>
        </mc:AlternateContent>
        <mc:AlternateContent xmlns:mc="http://schemas.openxmlformats.org/markup-compatibility/2006">
          <mc:Choice Requires="x14">
            <control shapeId="17562" r:id="rId38" name="Drop Down 154">
              <controlPr defaultSize="0" autoLine="0" autoPict="0">
                <anchor moveWithCells="1">
                  <from>
                    <xdr:col>3</xdr:col>
                    <xdr:colOff>171450</xdr:colOff>
                    <xdr:row>9</xdr:row>
                    <xdr:rowOff>95250</xdr:rowOff>
                  </from>
                  <to>
                    <xdr:col>3</xdr:col>
                    <xdr:colOff>3209925</xdr:colOff>
                    <xdr:row>9</xdr:row>
                    <xdr:rowOff>361950</xdr:rowOff>
                  </to>
                </anchor>
              </controlPr>
            </control>
          </mc:Choice>
        </mc:AlternateContent>
        <mc:AlternateContent xmlns:mc="http://schemas.openxmlformats.org/markup-compatibility/2006">
          <mc:Choice Requires="x14">
            <control shapeId="17563" r:id="rId39" name="Drop Down 155">
              <controlPr defaultSize="0" autoLine="0" autoPict="0">
                <anchor moveWithCells="1">
                  <from>
                    <xdr:col>3</xdr:col>
                    <xdr:colOff>171450</xdr:colOff>
                    <xdr:row>10</xdr:row>
                    <xdr:rowOff>95250</xdr:rowOff>
                  </from>
                  <to>
                    <xdr:col>3</xdr:col>
                    <xdr:colOff>3209925</xdr:colOff>
                    <xdr:row>10</xdr:row>
                    <xdr:rowOff>361950</xdr:rowOff>
                  </to>
                </anchor>
              </controlPr>
            </control>
          </mc:Choice>
        </mc:AlternateContent>
        <mc:AlternateContent xmlns:mc="http://schemas.openxmlformats.org/markup-compatibility/2006">
          <mc:Choice Requires="x14">
            <control shapeId="17564" r:id="rId40" name="Drop Down 156">
              <controlPr defaultSize="0" autoLine="0" autoPict="0">
                <anchor moveWithCells="1">
                  <from>
                    <xdr:col>3</xdr:col>
                    <xdr:colOff>171450</xdr:colOff>
                    <xdr:row>11</xdr:row>
                    <xdr:rowOff>95250</xdr:rowOff>
                  </from>
                  <to>
                    <xdr:col>3</xdr:col>
                    <xdr:colOff>3209925</xdr:colOff>
                    <xdr:row>11</xdr:row>
                    <xdr:rowOff>361950</xdr:rowOff>
                  </to>
                </anchor>
              </controlPr>
            </control>
          </mc:Choice>
        </mc:AlternateContent>
        <mc:AlternateContent xmlns:mc="http://schemas.openxmlformats.org/markup-compatibility/2006">
          <mc:Choice Requires="x14">
            <control shapeId="17565" r:id="rId41" name="Drop Down 157">
              <controlPr defaultSize="0" autoLine="0" autoPict="0">
                <anchor moveWithCells="1">
                  <from>
                    <xdr:col>3</xdr:col>
                    <xdr:colOff>171450</xdr:colOff>
                    <xdr:row>12</xdr:row>
                    <xdr:rowOff>95250</xdr:rowOff>
                  </from>
                  <to>
                    <xdr:col>3</xdr:col>
                    <xdr:colOff>3209925</xdr:colOff>
                    <xdr:row>12</xdr:row>
                    <xdr:rowOff>361950</xdr:rowOff>
                  </to>
                </anchor>
              </controlPr>
            </control>
          </mc:Choice>
        </mc:AlternateContent>
        <mc:AlternateContent xmlns:mc="http://schemas.openxmlformats.org/markup-compatibility/2006">
          <mc:Choice Requires="x14">
            <control shapeId="17566" r:id="rId42" name="Drop Down 158">
              <controlPr defaultSize="0" autoLine="0" autoPict="0">
                <anchor moveWithCells="1">
                  <from>
                    <xdr:col>3</xdr:col>
                    <xdr:colOff>171450</xdr:colOff>
                    <xdr:row>13</xdr:row>
                    <xdr:rowOff>95250</xdr:rowOff>
                  </from>
                  <to>
                    <xdr:col>3</xdr:col>
                    <xdr:colOff>3209925</xdr:colOff>
                    <xdr:row>13</xdr:row>
                    <xdr:rowOff>361950</xdr:rowOff>
                  </to>
                </anchor>
              </controlPr>
            </control>
          </mc:Choice>
        </mc:AlternateContent>
        <mc:AlternateContent xmlns:mc="http://schemas.openxmlformats.org/markup-compatibility/2006">
          <mc:Choice Requires="x14">
            <control shapeId="17567" r:id="rId43" name="Drop Down 159">
              <controlPr defaultSize="0" autoLine="0" autoPict="0">
                <anchor moveWithCells="1">
                  <from>
                    <xdr:col>3</xdr:col>
                    <xdr:colOff>171450</xdr:colOff>
                    <xdr:row>14</xdr:row>
                    <xdr:rowOff>95250</xdr:rowOff>
                  </from>
                  <to>
                    <xdr:col>3</xdr:col>
                    <xdr:colOff>3209925</xdr:colOff>
                    <xdr:row>14</xdr:row>
                    <xdr:rowOff>361950</xdr:rowOff>
                  </to>
                </anchor>
              </controlPr>
            </control>
          </mc:Choice>
        </mc:AlternateContent>
        <mc:AlternateContent xmlns:mc="http://schemas.openxmlformats.org/markup-compatibility/2006">
          <mc:Choice Requires="x14">
            <control shapeId="17568" r:id="rId44" name="Drop Down 160">
              <controlPr defaultSize="0" autoLine="0" autoPict="0">
                <anchor moveWithCells="1">
                  <from>
                    <xdr:col>3</xdr:col>
                    <xdr:colOff>171450</xdr:colOff>
                    <xdr:row>15</xdr:row>
                    <xdr:rowOff>95250</xdr:rowOff>
                  </from>
                  <to>
                    <xdr:col>3</xdr:col>
                    <xdr:colOff>3209925</xdr:colOff>
                    <xdr:row>15</xdr:row>
                    <xdr:rowOff>361950</xdr:rowOff>
                  </to>
                </anchor>
              </controlPr>
            </control>
          </mc:Choice>
        </mc:AlternateContent>
        <mc:AlternateContent xmlns:mc="http://schemas.openxmlformats.org/markup-compatibility/2006">
          <mc:Choice Requires="x14">
            <control shapeId="17569" r:id="rId45" name="Drop Down 161">
              <controlPr defaultSize="0" autoLine="0" autoPict="0">
                <anchor moveWithCells="1">
                  <from>
                    <xdr:col>3</xdr:col>
                    <xdr:colOff>171450</xdr:colOff>
                    <xdr:row>16</xdr:row>
                    <xdr:rowOff>95250</xdr:rowOff>
                  </from>
                  <to>
                    <xdr:col>3</xdr:col>
                    <xdr:colOff>3209925</xdr:colOff>
                    <xdr:row>16</xdr:row>
                    <xdr:rowOff>361950</xdr:rowOff>
                  </to>
                </anchor>
              </controlPr>
            </control>
          </mc:Choice>
        </mc:AlternateContent>
        <mc:AlternateContent xmlns:mc="http://schemas.openxmlformats.org/markup-compatibility/2006">
          <mc:Choice Requires="x14">
            <control shapeId="17570" r:id="rId46" name="Drop Down 162">
              <controlPr defaultSize="0" autoLine="0" autoPict="0">
                <anchor moveWithCells="1">
                  <from>
                    <xdr:col>3</xdr:col>
                    <xdr:colOff>171450</xdr:colOff>
                    <xdr:row>17</xdr:row>
                    <xdr:rowOff>95250</xdr:rowOff>
                  </from>
                  <to>
                    <xdr:col>3</xdr:col>
                    <xdr:colOff>3209925</xdr:colOff>
                    <xdr:row>17</xdr:row>
                    <xdr:rowOff>361950</xdr:rowOff>
                  </to>
                </anchor>
              </controlPr>
            </control>
          </mc:Choice>
        </mc:AlternateContent>
        <mc:AlternateContent xmlns:mc="http://schemas.openxmlformats.org/markup-compatibility/2006">
          <mc:Choice Requires="x14">
            <control shapeId="17571" r:id="rId47" name="Drop Down 163">
              <controlPr defaultSize="0" autoLine="0" autoPict="0">
                <anchor moveWithCells="1">
                  <from>
                    <xdr:col>3</xdr:col>
                    <xdr:colOff>171450</xdr:colOff>
                    <xdr:row>18</xdr:row>
                    <xdr:rowOff>95250</xdr:rowOff>
                  </from>
                  <to>
                    <xdr:col>3</xdr:col>
                    <xdr:colOff>3209925</xdr:colOff>
                    <xdr:row>18</xdr:row>
                    <xdr:rowOff>361950</xdr:rowOff>
                  </to>
                </anchor>
              </controlPr>
            </control>
          </mc:Choice>
        </mc:AlternateContent>
        <mc:AlternateContent xmlns:mc="http://schemas.openxmlformats.org/markup-compatibility/2006">
          <mc:Choice Requires="x14">
            <control shapeId="17572" r:id="rId48" name="Drop Down 164">
              <controlPr defaultSize="0" autoLine="0" autoPict="0">
                <anchor moveWithCells="1">
                  <from>
                    <xdr:col>3</xdr:col>
                    <xdr:colOff>171450</xdr:colOff>
                    <xdr:row>19</xdr:row>
                    <xdr:rowOff>95250</xdr:rowOff>
                  </from>
                  <to>
                    <xdr:col>3</xdr:col>
                    <xdr:colOff>3209925</xdr:colOff>
                    <xdr:row>19</xdr:row>
                    <xdr:rowOff>361950</xdr:rowOff>
                  </to>
                </anchor>
              </controlPr>
            </control>
          </mc:Choice>
        </mc:AlternateContent>
        <mc:AlternateContent xmlns:mc="http://schemas.openxmlformats.org/markup-compatibility/2006">
          <mc:Choice Requires="x14">
            <control shapeId="17573" r:id="rId49" name="Drop Down 165">
              <controlPr defaultSize="0" autoLine="0" autoPict="0">
                <anchor moveWithCells="1">
                  <from>
                    <xdr:col>3</xdr:col>
                    <xdr:colOff>171450</xdr:colOff>
                    <xdr:row>20</xdr:row>
                    <xdr:rowOff>95250</xdr:rowOff>
                  </from>
                  <to>
                    <xdr:col>3</xdr:col>
                    <xdr:colOff>3209925</xdr:colOff>
                    <xdr:row>20</xdr:row>
                    <xdr:rowOff>361950</xdr:rowOff>
                  </to>
                </anchor>
              </controlPr>
            </control>
          </mc:Choice>
        </mc:AlternateContent>
        <mc:AlternateContent xmlns:mc="http://schemas.openxmlformats.org/markup-compatibility/2006">
          <mc:Choice Requires="x14">
            <control shapeId="17574" r:id="rId50" name="Drop Down 166">
              <controlPr defaultSize="0" autoLine="0" autoPict="0">
                <anchor moveWithCells="1">
                  <from>
                    <xdr:col>3</xdr:col>
                    <xdr:colOff>171450</xdr:colOff>
                    <xdr:row>21</xdr:row>
                    <xdr:rowOff>95250</xdr:rowOff>
                  </from>
                  <to>
                    <xdr:col>3</xdr:col>
                    <xdr:colOff>3209925</xdr:colOff>
                    <xdr:row>21</xdr:row>
                    <xdr:rowOff>361950</xdr:rowOff>
                  </to>
                </anchor>
              </controlPr>
            </control>
          </mc:Choice>
        </mc:AlternateContent>
        <mc:AlternateContent xmlns:mc="http://schemas.openxmlformats.org/markup-compatibility/2006">
          <mc:Choice Requires="x14">
            <control shapeId="17575" r:id="rId51" name="Drop Down 167">
              <controlPr defaultSize="0" autoLine="0" autoPict="0">
                <anchor moveWithCells="1">
                  <from>
                    <xdr:col>3</xdr:col>
                    <xdr:colOff>171450</xdr:colOff>
                    <xdr:row>22</xdr:row>
                    <xdr:rowOff>95250</xdr:rowOff>
                  </from>
                  <to>
                    <xdr:col>3</xdr:col>
                    <xdr:colOff>3209925</xdr:colOff>
                    <xdr:row>22</xdr:row>
                    <xdr:rowOff>361950</xdr:rowOff>
                  </to>
                </anchor>
              </controlPr>
            </control>
          </mc:Choice>
        </mc:AlternateContent>
        <mc:AlternateContent xmlns:mc="http://schemas.openxmlformats.org/markup-compatibility/2006">
          <mc:Choice Requires="x14">
            <control shapeId="17576" r:id="rId52" name="Drop Down 168">
              <controlPr defaultSize="0" autoLine="0" autoPict="0">
                <anchor moveWithCells="1">
                  <from>
                    <xdr:col>3</xdr:col>
                    <xdr:colOff>171450</xdr:colOff>
                    <xdr:row>23</xdr:row>
                    <xdr:rowOff>95250</xdr:rowOff>
                  </from>
                  <to>
                    <xdr:col>3</xdr:col>
                    <xdr:colOff>3209925</xdr:colOff>
                    <xdr:row>23</xdr:row>
                    <xdr:rowOff>361950</xdr:rowOff>
                  </to>
                </anchor>
              </controlPr>
            </control>
          </mc:Choice>
        </mc:AlternateContent>
        <mc:AlternateContent xmlns:mc="http://schemas.openxmlformats.org/markup-compatibility/2006">
          <mc:Choice Requires="x14">
            <control shapeId="17577" r:id="rId53" name="Drop Down 169">
              <controlPr defaultSize="0" autoLine="0" autoPict="0">
                <anchor moveWithCells="1">
                  <from>
                    <xdr:col>3</xdr:col>
                    <xdr:colOff>171450</xdr:colOff>
                    <xdr:row>24</xdr:row>
                    <xdr:rowOff>95250</xdr:rowOff>
                  </from>
                  <to>
                    <xdr:col>3</xdr:col>
                    <xdr:colOff>3209925</xdr:colOff>
                    <xdr:row>24</xdr:row>
                    <xdr:rowOff>361950</xdr:rowOff>
                  </to>
                </anchor>
              </controlPr>
            </control>
          </mc:Choice>
        </mc:AlternateContent>
        <mc:AlternateContent xmlns:mc="http://schemas.openxmlformats.org/markup-compatibility/2006">
          <mc:Choice Requires="x14">
            <control shapeId="17578" r:id="rId54" name="Drop Down 170">
              <controlPr defaultSize="0" autoLine="0" autoPict="0">
                <anchor moveWithCells="1">
                  <from>
                    <xdr:col>3</xdr:col>
                    <xdr:colOff>171450</xdr:colOff>
                    <xdr:row>25</xdr:row>
                    <xdr:rowOff>95250</xdr:rowOff>
                  </from>
                  <to>
                    <xdr:col>3</xdr:col>
                    <xdr:colOff>3209925</xdr:colOff>
                    <xdr:row>25</xdr:row>
                    <xdr:rowOff>361950</xdr:rowOff>
                  </to>
                </anchor>
              </controlPr>
            </control>
          </mc:Choice>
        </mc:AlternateContent>
        <mc:AlternateContent xmlns:mc="http://schemas.openxmlformats.org/markup-compatibility/2006">
          <mc:Choice Requires="x14">
            <control shapeId="17579" r:id="rId55" name="Check Box 171">
              <controlPr defaultSize="0" autoFill="0" autoLine="0" autoPict="0">
                <anchor moveWithCells="1">
                  <from>
                    <xdr:col>21</xdr:col>
                    <xdr:colOff>209550</xdr:colOff>
                    <xdr:row>4</xdr:row>
                    <xdr:rowOff>142875</xdr:rowOff>
                  </from>
                  <to>
                    <xdr:col>22</xdr:col>
                    <xdr:colOff>104775</xdr:colOff>
                    <xdr:row>4</xdr:row>
                    <xdr:rowOff>371475</xdr:rowOff>
                  </to>
                </anchor>
              </controlPr>
            </control>
          </mc:Choice>
        </mc:AlternateContent>
        <mc:AlternateContent xmlns:mc="http://schemas.openxmlformats.org/markup-compatibility/2006">
          <mc:Choice Requires="x14">
            <control shapeId="17580" r:id="rId56" name="Check Box 172">
              <controlPr defaultSize="0" autoFill="0" autoLine="0" autoPict="0">
                <anchor moveWithCells="1">
                  <from>
                    <xdr:col>21</xdr:col>
                    <xdr:colOff>200025</xdr:colOff>
                    <xdr:row>5</xdr:row>
                    <xdr:rowOff>152400</xdr:rowOff>
                  </from>
                  <to>
                    <xdr:col>22</xdr:col>
                    <xdr:colOff>85725</xdr:colOff>
                    <xdr:row>5</xdr:row>
                    <xdr:rowOff>371475</xdr:rowOff>
                  </to>
                </anchor>
              </controlPr>
            </control>
          </mc:Choice>
        </mc:AlternateContent>
        <mc:AlternateContent xmlns:mc="http://schemas.openxmlformats.org/markup-compatibility/2006">
          <mc:Choice Requires="x14">
            <control shapeId="17581" r:id="rId57" name="Check Box 173">
              <controlPr defaultSize="0" autoFill="0" autoLine="0" autoPict="0">
                <anchor moveWithCells="1">
                  <from>
                    <xdr:col>21</xdr:col>
                    <xdr:colOff>200025</xdr:colOff>
                    <xdr:row>6</xdr:row>
                    <xdr:rowOff>123825</xdr:rowOff>
                  </from>
                  <to>
                    <xdr:col>22</xdr:col>
                    <xdr:colOff>85725</xdr:colOff>
                    <xdr:row>6</xdr:row>
                    <xdr:rowOff>342900</xdr:rowOff>
                  </to>
                </anchor>
              </controlPr>
            </control>
          </mc:Choice>
        </mc:AlternateContent>
        <mc:AlternateContent xmlns:mc="http://schemas.openxmlformats.org/markup-compatibility/2006">
          <mc:Choice Requires="x14">
            <control shapeId="17582" r:id="rId58" name="Check Box 174">
              <controlPr defaultSize="0" autoFill="0" autoLine="0" autoPict="0">
                <anchor moveWithCells="1">
                  <from>
                    <xdr:col>21</xdr:col>
                    <xdr:colOff>190500</xdr:colOff>
                    <xdr:row>7</xdr:row>
                    <xdr:rowOff>123825</xdr:rowOff>
                  </from>
                  <to>
                    <xdr:col>22</xdr:col>
                    <xdr:colOff>57150</xdr:colOff>
                    <xdr:row>7</xdr:row>
                    <xdr:rowOff>342900</xdr:rowOff>
                  </to>
                </anchor>
              </controlPr>
            </control>
          </mc:Choice>
        </mc:AlternateContent>
        <mc:AlternateContent xmlns:mc="http://schemas.openxmlformats.org/markup-compatibility/2006">
          <mc:Choice Requires="x14">
            <control shapeId="17583" r:id="rId59" name="Check Box 175">
              <controlPr defaultSize="0" autoFill="0" autoLine="0" autoPict="0">
                <anchor moveWithCells="1">
                  <from>
                    <xdr:col>21</xdr:col>
                    <xdr:colOff>190500</xdr:colOff>
                    <xdr:row>8</xdr:row>
                    <xdr:rowOff>85725</xdr:rowOff>
                  </from>
                  <to>
                    <xdr:col>22</xdr:col>
                    <xdr:colOff>57150</xdr:colOff>
                    <xdr:row>8</xdr:row>
                    <xdr:rowOff>314325</xdr:rowOff>
                  </to>
                </anchor>
              </controlPr>
            </control>
          </mc:Choice>
        </mc:AlternateContent>
        <mc:AlternateContent xmlns:mc="http://schemas.openxmlformats.org/markup-compatibility/2006">
          <mc:Choice Requires="x14">
            <control shapeId="17584" r:id="rId60" name="Drop Down 176">
              <controlPr defaultSize="0" autoLine="0" autoPict="0">
                <anchor moveWithCells="1" sizeWithCells="1">
                  <from>
                    <xdr:col>21</xdr:col>
                    <xdr:colOff>161925</xdr:colOff>
                    <xdr:row>12</xdr:row>
                    <xdr:rowOff>114300</xdr:rowOff>
                  </from>
                  <to>
                    <xdr:col>22</xdr:col>
                    <xdr:colOff>371475</xdr:colOff>
                    <xdr:row>12</xdr:row>
                    <xdr:rowOff>390525</xdr:rowOff>
                  </to>
                </anchor>
              </controlPr>
            </control>
          </mc:Choice>
        </mc:AlternateContent>
        <mc:AlternateContent xmlns:mc="http://schemas.openxmlformats.org/markup-compatibility/2006">
          <mc:Choice Requires="x14">
            <control shapeId="17585" r:id="rId61" name="Drop Down 177">
              <controlPr defaultSize="0" autoLine="0" autoPict="0">
                <anchor moveWithCells="1" sizeWithCells="1">
                  <from>
                    <xdr:col>21</xdr:col>
                    <xdr:colOff>161925</xdr:colOff>
                    <xdr:row>13</xdr:row>
                    <xdr:rowOff>95250</xdr:rowOff>
                  </from>
                  <to>
                    <xdr:col>22</xdr:col>
                    <xdr:colOff>371475</xdr:colOff>
                    <xdr:row>13</xdr:row>
                    <xdr:rowOff>371475</xdr:rowOff>
                  </to>
                </anchor>
              </controlPr>
            </control>
          </mc:Choice>
        </mc:AlternateContent>
        <mc:AlternateContent xmlns:mc="http://schemas.openxmlformats.org/markup-compatibility/2006">
          <mc:Choice Requires="x14">
            <control shapeId="17586" r:id="rId62" name="Drop Down 178">
              <controlPr defaultSize="0" autoLine="0" autoPict="0">
                <anchor moveWithCells="1" sizeWithCells="1">
                  <from>
                    <xdr:col>21</xdr:col>
                    <xdr:colOff>142875</xdr:colOff>
                    <xdr:row>14</xdr:row>
                    <xdr:rowOff>76200</xdr:rowOff>
                  </from>
                  <to>
                    <xdr:col>22</xdr:col>
                    <xdr:colOff>352425</xdr:colOff>
                    <xdr:row>14</xdr:row>
                    <xdr:rowOff>352425</xdr:rowOff>
                  </to>
                </anchor>
              </controlPr>
            </control>
          </mc:Choice>
        </mc:AlternateContent>
        <mc:AlternateContent xmlns:mc="http://schemas.openxmlformats.org/markup-compatibility/2006">
          <mc:Choice Requires="x14">
            <control shapeId="17587" r:id="rId63" name="Drop Down 179">
              <controlPr defaultSize="0" autoLine="0" autoPict="0">
                <anchor moveWithCells="1" sizeWithCells="1">
                  <from>
                    <xdr:col>21</xdr:col>
                    <xdr:colOff>142875</xdr:colOff>
                    <xdr:row>15</xdr:row>
                    <xdr:rowOff>85725</xdr:rowOff>
                  </from>
                  <to>
                    <xdr:col>22</xdr:col>
                    <xdr:colOff>352425</xdr:colOff>
                    <xdr:row>15</xdr:row>
                    <xdr:rowOff>361950</xdr:rowOff>
                  </to>
                </anchor>
              </controlPr>
            </control>
          </mc:Choice>
        </mc:AlternateContent>
        <mc:AlternateContent xmlns:mc="http://schemas.openxmlformats.org/markup-compatibility/2006">
          <mc:Choice Requires="x14">
            <control shapeId="17588" r:id="rId64" name="Drop Down 180">
              <controlPr defaultSize="0" autoLine="0" autoPict="0">
                <anchor moveWithCells="1" sizeWithCells="1">
                  <from>
                    <xdr:col>21</xdr:col>
                    <xdr:colOff>133350</xdr:colOff>
                    <xdr:row>16</xdr:row>
                    <xdr:rowOff>66675</xdr:rowOff>
                  </from>
                  <to>
                    <xdr:col>22</xdr:col>
                    <xdr:colOff>352425</xdr:colOff>
                    <xdr:row>16</xdr:row>
                    <xdr:rowOff>342900</xdr:rowOff>
                  </to>
                </anchor>
              </controlPr>
            </control>
          </mc:Choice>
        </mc:AlternateContent>
        <mc:AlternateContent xmlns:mc="http://schemas.openxmlformats.org/markup-compatibility/2006">
          <mc:Choice Requires="x14">
            <control shapeId="17589" r:id="rId65" name="Drop Down 181">
              <controlPr defaultSize="0" autoLine="0" autoPict="0">
                <anchor moveWithCells="1">
                  <from>
                    <xdr:col>3</xdr:col>
                    <xdr:colOff>171450</xdr:colOff>
                    <xdr:row>6</xdr:row>
                    <xdr:rowOff>95250</xdr:rowOff>
                  </from>
                  <to>
                    <xdr:col>3</xdr:col>
                    <xdr:colOff>3209925</xdr:colOff>
                    <xdr:row>6</xdr:row>
                    <xdr:rowOff>361950</xdr:rowOff>
                  </to>
                </anchor>
              </controlPr>
            </control>
          </mc:Choice>
        </mc:AlternateContent>
        <mc:AlternateContent xmlns:mc="http://schemas.openxmlformats.org/markup-compatibility/2006">
          <mc:Choice Requires="x14">
            <control shapeId="17590" r:id="rId66" name="Drop Down 182">
              <controlPr defaultSize="0" autoLine="0" autoPict="0">
                <anchor moveWithCells="1">
                  <from>
                    <xdr:col>3</xdr:col>
                    <xdr:colOff>171450</xdr:colOff>
                    <xdr:row>7</xdr:row>
                    <xdr:rowOff>95250</xdr:rowOff>
                  </from>
                  <to>
                    <xdr:col>3</xdr:col>
                    <xdr:colOff>3209925</xdr:colOff>
                    <xdr:row>7</xdr:row>
                    <xdr:rowOff>361950</xdr:rowOff>
                  </to>
                </anchor>
              </controlPr>
            </control>
          </mc:Choice>
        </mc:AlternateContent>
        <mc:AlternateContent xmlns:mc="http://schemas.openxmlformats.org/markup-compatibility/2006">
          <mc:Choice Requires="x14">
            <control shapeId="17591" r:id="rId67" name="Drop Down 183">
              <controlPr defaultSize="0" autoLine="0" autoPict="0">
                <anchor moveWithCells="1">
                  <from>
                    <xdr:col>3</xdr:col>
                    <xdr:colOff>171450</xdr:colOff>
                    <xdr:row>8</xdr:row>
                    <xdr:rowOff>95250</xdr:rowOff>
                  </from>
                  <to>
                    <xdr:col>3</xdr:col>
                    <xdr:colOff>3209925</xdr:colOff>
                    <xdr:row>8</xdr:row>
                    <xdr:rowOff>361950</xdr:rowOff>
                  </to>
                </anchor>
              </controlPr>
            </control>
          </mc:Choice>
        </mc:AlternateContent>
        <mc:AlternateContent xmlns:mc="http://schemas.openxmlformats.org/markup-compatibility/2006">
          <mc:Choice Requires="x14">
            <control shapeId="17592" r:id="rId68" name="Drop Down 184">
              <controlPr defaultSize="0" autoLine="0" autoPict="0">
                <anchor moveWithCells="1">
                  <from>
                    <xdr:col>3</xdr:col>
                    <xdr:colOff>171450</xdr:colOff>
                    <xdr:row>9</xdr:row>
                    <xdr:rowOff>95250</xdr:rowOff>
                  </from>
                  <to>
                    <xdr:col>3</xdr:col>
                    <xdr:colOff>3209925</xdr:colOff>
                    <xdr:row>9</xdr:row>
                    <xdr:rowOff>361950</xdr:rowOff>
                  </to>
                </anchor>
              </controlPr>
            </control>
          </mc:Choice>
        </mc:AlternateContent>
        <mc:AlternateContent xmlns:mc="http://schemas.openxmlformats.org/markup-compatibility/2006">
          <mc:Choice Requires="x14">
            <control shapeId="17593" r:id="rId69" name="Drop Down 185">
              <controlPr defaultSize="0" autoLine="0" autoPict="0">
                <anchor moveWithCells="1">
                  <from>
                    <xdr:col>3</xdr:col>
                    <xdr:colOff>171450</xdr:colOff>
                    <xdr:row>10</xdr:row>
                    <xdr:rowOff>95250</xdr:rowOff>
                  </from>
                  <to>
                    <xdr:col>3</xdr:col>
                    <xdr:colOff>3209925</xdr:colOff>
                    <xdr:row>10</xdr:row>
                    <xdr:rowOff>361950</xdr:rowOff>
                  </to>
                </anchor>
              </controlPr>
            </control>
          </mc:Choice>
        </mc:AlternateContent>
        <mc:AlternateContent xmlns:mc="http://schemas.openxmlformats.org/markup-compatibility/2006">
          <mc:Choice Requires="x14">
            <control shapeId="17594" r:id="rId70" name="Drop Down 186">
              <controlPr defaultSize="0" autoLine="0" autoPict="0">
                <anchor moveWithCells="1">
                  <from>
                    <xdr:col>3</xdr:col>
                    <xdr:colOff>171450</xdr:colOff>
                    <xdr:row>11</xdr:row>
                    <xdr:rowOff>95250</xdr:rowOff>
                  </from>
                  <to>
                    <xdr:col>3</xdr:col>
                    <xdr:colOff>3209925</xdr:colOff>
                    <xdr:row>11</xdr:row>
                    <xdr:rowOff>361950</xdr:rowOff>
                  </to>
                </anchor>
              </controlPr>
            </control>
          </mc:Choice>
        </mc:AlternateContent>
        <mc:AlternateContent xmlns:mc="http://schemas.openxmlformats.org/markup-compatibility/2006">
          <mc:Choice Requires="x14">
            <control shapeId="17595" r:id="rId71" name="Drop Down 187">
              <controlPr defaultSize="0" autoLine="0" autoPict="0">
                <anchor moveWithCells="1">
                  <from>
                    <xdr:col>3</xdr:col>
                    <xdr:colOff>171450</xdr:colOff>
                    <xdr:row>12</xdr:row>
                    <xdr:rowOff>95250</xdr:rowOff>
                  </from>
                  <to>
                    <xdr:col>3</xdr:col>
                    <xdr:colOff>3209925</xdr:colOff>
                    <xdr:row>12</xdr:row>
                    <xdr:rowOff>361950</xdr:rowOff>
                  </to>
                </anchor>
              </controlPr>
            </control>
          </mc:Choice>
        </mc:AlternateContent>
        <mc:AlternateContent xmlns:mc="http://schemas.openxmlformats.org/markup-compatibility/2006">
          <mc:Choice Requires="x14">
            <control shapeId="17596" r:id="rId72" name="Drop Down 188">
              <controlPr defaultSize="0" autoLine="0" autoPict="0">
                <anchor moveWithCells="1">
                  <from>
                    <xdr:col>3</xdr:col>
                    <xdr:colOff>171450</xdr:colOff>
                    <xdr:row>13</xdr:row>
                    <xdr:rowOff>95250</xdr:rowOff>
                  </from>
                  <to>
                    <xdr:col>3</xdr:col>
                    <xdr:colOff>3209925</xdr:colOff>
                    <xdr:row>13</xdr:row>
                    <xdr:rowOff>361950</xdr:rowOff>
                  </to>
                </anchor>
              </controlPr>
            </control>
          </mc:Choice>
        </mc:AlternateContent>
        <mc:AlternateContent xmlns:mc="http://schemas.openxmlformats.org/markup-compatibility/2006">
          <mc:Choice Requires="x14">
            <control shapeId="17597" r:id="rId73" name="Drop Down 189">
              <controlPr defaultSize="0" autoLine="0" autoPict="0">
                <anchor moveWithCells="1">
                  <from>
                    <xdr:col>3</xdr:col>
                    <xdr:colOff>171450</xdr:colOff>
                    <xdr:row>14</xdr:row>
                    <xdr:rowOff>95250</xdr:rowOff>
                  </from>
                  <to>
                    <xdr:col>3</xdr:col>
                    <xdr:colOff>3209925</xdr:colOff>
                    <xdr:row>14</xdr:row>
                    <xdr:rowOff>361950</xdr:rowOff>
                  </to>
                </anchor>
              </controlPr>
            </control>
          </mc:Choice>
        </mc:AlternateContent>
        <mc:AlternateContent xmlns:mc="http://schemas.openxmlformats.org/markup-compatibility/2006">
          <mc:Choice Requires="x14">
            <control shapeId="17598" r:id="rId74" name="Drop Down 190">
              <controlPr defaultSize="0" autoLine="0" autoPict="0">
                <anchor moveWithCells="1">
                  <from>
                    <xdr:col>3</xdr:col>
                    <xdr:colOff>171450</xdr:colOff>
                    <xdr:row>15</xdr:row>
                    <xdr:rowOff>95250</xdr:rowOff>
                  </from>
                  <to>
                    <xdr:col>3</xdr:col>
                    <xdr:colOff>3209925</xdr:colOff>
                    <xdr:row>15</xdr:row>
                    <xdr:rowOff>361950</xdr:rowOff>
                  </to>
                </anchor>
              </controlPr>
            </control>
          </mc:Choice>
        </mc:AlternateContent>
        <mc:AlternateContent xmlns:mc="http://schemas.openxmlformats.org/markup-compatibility/2006">
          <mc:Choice Requires="x14">
            <control shapeId="17599" r:id="rId75" name="Drop Down 191">
              <controlPr defaultSize="0" autoLine="0" autoPict="0">
                <anchor moveWithCells="1">
                  <from>
                    <xdr:col>3</xdr:col>
                    <xdr:colOff>171450</xdr:colOff>
                    <xdr:row>16</xdr:row>
                    <xdr:rowOff>95250</xdr:rowOff>
                  </from>
                  <to>
                    <xdr:col>3</xdr:col>
                    <xdr:colOff>3209925</xdr:colOff>
                    <xdr:row>16</xdr:row>
                    <xdr:rowOff>361950</xdr:rowOff>
                  </to>
                </anchor>
              </controlPr>
            </control>
          </mc:Choice>
        </mc:AlternateContent>
        <mc:AlternateContent xmlns:mc="http://schemas.openxmlformats.org/markup-compatibility/2006">
          <mc:Choice Requires="x14">
            <control shapeId="17600" r:id="rId76" name="Drop Down 192">
              <controlPr defaultSize="0" autoLine="0" autoPict="0">
                <anchor moveWithCells="1">
                  <from>
                    <xdr:col>3</xdr:col>
                    <xdr:colOff>171450</xdr:colOff>
                    <xdr:row>17</xdr:row>
                    <xdr:rowOff>95250</xdr:rowOff>
                  </from>
                  <to>
                    <xdr:col>3</xdr:col>
                    <xdr:colOff>3209925</xdr:colOff>
                    <xdr:row>17</xdr:row>
                    <xdr:rowOff>361950</xdr:rowOff>
                  </to>
                </anchor>
              </controlPr>
            </control>
          </mc:Choice>
        </mc:AlternateContent>
        <mc:AlternateContent xmlns:mc="http://schemas.openxmlformats.org/markup-compatibility/2006">
          <mc:Choice Requires="x14">
            <control shapeId="17601" r:id="rId77" name="Drop Down 193">
              <controlPr defaultSize="0" autoLine="0" autoPict="0">
                <anchor moveWithCells="1">
                  <from>
                    <xdr:col>3</xdr:col>
                    <xdr:colOff>171450</xdr:colOff>
                    <xdr:row>18</xdr:row>
                    <xdr:rowOff>95250</xdr:rowOff>
                  </from>
                  <to>
                    <xdr:col>3</xdr:col>
                    <xdr:colOff>3209925</xdr:colOff>
                    <xdr:row>18</xdr:row>
                    <xdr:rowOff>361950</xdr:rowOff>
                  </to>
                </anchor>
              </controlPr>
            </control>
          </mc:Choice>
        </mc:AlternateContent>
        <mc:AlternateContent xmlns:mc="http://schemas.openxmlformats.org/markup-compatibility/2006">
          <mc:Choice Requires="x14">
            <control shapeId="17602" r:id="rId78" name="Drop Down 194">
              <controlPr defaultSize="0" autoLine="0" autoPict="0">
                <anchor moveWithCells="1">
                  <from>
                    <xdr:col>3</xdr:col>
                    <xdr:colOff>171450</xdr:colOff>
                    <xdr:row>19</xdr:row>
                    <xdr:rowOff>95250</xdr:rowOff>
                  </from>
                  <to>
                    <xdr:col>3</xdr:col>
                    <xdr:colOff>3209925</xdr:colOff>
                    <xdr:row>19</xdr:row>
                    <xdr:rowOff>361950</xdr:rowOff>
                  </to>
                </anchor>
              </controlPr>
            </control>
          </mc:Choice>
        </mc:AlternateContent>
        <mc:AlternateContent xmlns:mc="http://schemas.openxmlformats.org/markup-compatibility/2006">
          <mc:Choice Requires="x14">
            <control shapeId="17603" r:id="rId79" name="Drop Down 195">
              <controlPr defaultSize="0" autoLine="0" autoPict="0">
                <anchor moveWithCells="1">
                  <from>
                    <xdr:col>3</xdr:col>
                    <xdr:colOff>171450</xdr:colOff>
                    <xdr:row>20</xdr:row>
                    <xdr:rowOff>95250</xdr:rowOff>
                  </from>
                  <to>
                    <xdr:col>3</xdr:col>
                    <xdr:colOff>3209925</xdr:colOff>
                    <xdr:row>20</xdr:row>
                    <xdr:rowOff>361950</xdr:rowOff>
                  </to>
                </anchor>
              </controlPr>
            </control>
          </mc:Choice>
        </mc:AlternateContent>
        <mc:AlternateContent xmlns:mc="http://schemas.openxmlformats.org/markup-compatibility/2006">
          <mc:Choice Requires="x14">
            <control shapeId="17604" r:id="rId80" name="Drop Down 196">
              <controlPr defaultSize="0" autoLine="0" autoPict="0">
                <anchor moveWithCells="1">
                  <from>
                    <xdr:col>3</xdr:col>
                    <xdr:colOff>171450</xdr:colOff>
                    <xdr:row>21</xdr:row>
                    <xdr:rowOff>95250</xdr:rowOff>
                  </from>
                  <to>
                    <xdr:col>3</xdr:col>
                    <xdr:colOff>3209925</xdr:colOff>
                    <xdr:row>21</xdr:row>
                    <xdr:rowOff>361950</xdr:rowOff>
                  </to>
                </anchor>
              </controlPr>
            </control>
          </mc:Choice>
        </mc:AlternateContent>
        <mc:AlternateContent xmlns:mc="http://schemas.openxmlformats.org/markup-compatibility/2006">
          <mc:Choice Requires="x14">
            <control shapeId="17605" r:id="rId81" name="Drop Down 197">
              <controlPr defaultSize="0" autoLine="0" autoPict="0">
                <anchor moveWithCells="1">
                  <from>
                    <xdr:col>3</xdr:col>
                    <xdr:colOff>171450</xdr:colOff>
                    <xdr:row>22</xdr:row>
                    <xdr:rowOff>95250</xdr:rowOff>
                  </from>
                  <to>
                    <xdr:col>3</xdr:col>
                    <xdr:colOff>3209925</xdr:colOff>
                    <xdr:row>22</xdr:row>
                    <xdr:rowOff>361950</xdr:rowOff>
                  </to>
                </anchor>
              </controlPr>
            </control>
          </mc:Choice>
        </mc:AlternateContent>
        <mc:AlternateContent xmlns:mc="http://schemas.openxmlformats.org/markup-compatibility/2006">
          <mc:Choice Requires="x14">
            <control shapeId="17606" r:id="rId82" name="Drop Down 198">
              <controlPr defaultSize="0" autoLine="0" autoPict="0">
                <anchor moveWithCells="1">
                  <from>
                    <xdr:col>3</xdr:col>
                    <xdr:colOff>171450</xdr:colOff>
                    <xdr:row>23</xdr:row>
                    <xdr:rowOff>95250</xdr:rowOff>
                  </from>
                  <to>
                    <xdr:col>3</xdr:col>
                    <xdr:colOff>3209925</xdr:colOff>
                    <xdr:row>23</xdr:row>
                    <xdr:rowOff>361950</xdr:rowOff>
                  </to>
                </anchor>
              </controlPr>
            </control>
          </mc:Choice>
        </mc:AlternateContent>
        <mc:AlternateContent xmlns:mc="http://schemas.openxmlformats.org/markup-compatibility/2006">
          <mc:Choice Requires="x14">
            <control shapeId="17607" r:id="rId83" name="Drop Down 199">
              <controlPr defaultSize="0" autoLine="0" autoPict="0">
                <anchor moveWithCells="1">
                  <from>
                    <xdr:col>3</xdr:col>
                    <xdr:colOff>171450</xdr:colOff>
                    <xdr:row>24</xdr:row>
                    <xdr:rowOff>95250</xdr:rowOff>
                  </from>
                  <to>
                    <xdr:col>3</xdr:col>
                    <xdr:colOff>3209925</xdr:colOff>
                    <xdr:row>24</xdr:row>
                    <xdr:rowOff>361950</xdr:rowOff>
                  </to>
                </anchor>
              </controlPr>
            </control>
          </mc:Choice>
        </mc:AlternateContent>
        <mc:AlternateContent xmlns:mc="http://schemas.openxmlformats.org/markup-compatibility/2006">
          <mc:Choice Requires="x14">
            <control shapeId="17608" r:id="rId84" name="Drop Down 200">
              <controlPr defaultSize="0" autoLine="0" autoPict="0">
                <anchor moveWithCells="1">
                  <from>
                    <xdr:col>3</xdr:col>
                    <xdr:colOff>171450</xdr:colOff>
                    <xdr:row>25</xdr:row>
                    <xdr:rowOff>95250</xdr:rowOff>
                  </from>
                  <to>
                    <xdr:col>3</xdr:col>
                    <xdr:colOff>3209925</xdr:colOff>
                    <xdr:row>25</xdr:row>
                    <xdr:rowOff>361950</xdr:rowOff>
                  </to>
                </anchor>
              </controlPr>
            </control>
          </mc:Choice>
        </mc:AlternateContent>
        <mc:AlternateContent xmlns:mc="http://schemas.openxmlformats.org/markup-compatibility/2006">
          <mc:Choice Requires="x14">
            <control shapeId="17609" r:id="rId85" name="Check Box 201">
              <controlPr defaultSize="0" autoFill="0" autoLine="0" autoPict="0">
                <anchor moveWithCells="1">
                  <from>
                    <xdr:col>21</xdr:col>
                    <xdr:colOff>209550</xdr:colOff>
                    <xdr:row>4</xdr:row>
                    <xdr:rowOff>142875</xdr:rowOff>
                  </from>
                  <to>
                    <xdr:col>21</xdr:col>
                    <xdr:colOff>533400</xdr:colOff>
                    <xdr:row>4</xdr:row>
                    <xdr:rowOff>371475</xdr:rowOff>
                  </to>
                </anchor>
              </controlPr>
            </control>
          </mc:Choice>
        </mc:AlternateContent>
        <mc:AlternateContent xmlns:mc="http://schemas.openxmlformats.org/markup-compatibility/2006">
          <mc:Choice Requires="x14">
            <control shapeId="17610" r:id="rId86" name="Check Box 202">
              <controlPr defaultSize="0" autoFill="0" autoLine="0" autoPict="0">
                <anchor moveWithCells="1">
                  <from>
                    <xdr:col>21</xdr:col>
                    <xdr:colOff>200025</xdr:colOff>
                    <xdr:row>5</xdr:row>
                    <xdr:rowOff>152400</xdr:rowOff>
                  </from>
                  <to>
                    <xdr:col>21</xdr:col>
                    <xdr:colOff>533400</xdr:colOff>
                    <xdr:row>5</xdr:row>
                    <xdr:rowOff>371475</xdr:rowOff>
                  </to>
                </anchor>
              </controlPr>
            </control>
          </mc:Choice>
        </mc:AlternateContent>
        <mc:AlternateContent xmlns:mc="http://schemas.openxmlformats.org/markup-compatibility/2006">
          <mc:Choice Requires="x14">
            <control shapeId="17611" r:id="rId87" name="Check Box 203">
              <controlPr defaultSize="0" autoFill="0" autoLine="0" autoPict="0">
                <anchor moveWithCells="1">
                  <from>
                    <xdr:col>21</xdr:col>
                    <xdr:colOff>200025</xdr:colOff>
                    <xdr:row>6</xdr:row>
                    <xdr:rowOff>123825</xdr:rowOff>
                  </from>
                  <to>
                    <xdr:col>21</xdr:col>
                    <xdr:colOff>533400</xdr:colOff>
                    <xdr:row>6</xdr:row>
                    <xdr:rowOff>342900</xdr:rowOff>
                  </to>
                </anchor>
              </controlPr>
            </control>
          </mc:Choice>
        </mc:AlternateContent>
        <mc:AlternateContent xmlns:mc="http://schemas.openxmlformats.org/markup-compatibility/2006">
          <mc:Choice Requires="x14">
            <control shapeId="17612" r:id="rId88" name="Check Box 204">
              <controlPr defaultSize="0" autoFill="0" autoLine="0" autoPict="0">
                <anchor moveWithCells="1">
                  <from>
                    <xdr:col>21</xdr:col>
                    <xdr:colOff>190500</xdr:colOff>
                    <xdr:row>7</xdr:row>
                    <xdr:rowOff>123825</xdr:rowOff>
                  </from>
                  <to>
                    <xdr:col>21</xdr:col>
                    <xdr:colOff>514350</xdr:colOff>
                    <xdr:row>7</xdr:row>
                    <xdr:rowOff>352425</xdr:rowOff>
                  </to>
                </anchor>
              </controlPr>
            </control>
          </mc:Choice>
        </mc:AlternateContent>
        <mc:AlternateContent xmlns:mc="http://schemas.openxmlformats.org/markup-compatibility/2006">
          <mc:Choice Requires="x14">
            <control shapeId="17613" r:id="rId89" name="Check Box 205">
              <controlPr defaultSize="0" autoFill="0" autoLine="0" autoPict="0">
                <anchor moveWithCells="1">
                  <from>
                    <xdr:col>21</xdr:col>
                    <xdr:colOff>190500</xdr:colOff>
                    <xdr:row>8</xdr:row>
                    <xdr:rowOff>85725</xdr:rowOff>
                  </from>
                  <to>
                    <xdr:col>21</xdr:col>
                    <xdr:colOff>514350</xdr:colOff>
                    <xdr:row>8</xdr:row>
                    <xdr:rowOff>314325</xdr:rowOff>
                  </to>
                </anchor>
              </controlPr>
            </control>
          </mc:Choice>
        </mc:AlternateContent>
        <mc:AlternateContent xmlns:mc="http://schemas.openxmlformats.org/markup-compatibility/2006">
          <mc:Choice Requires="x14">
            <control shapeId="17614" r:id="rId90" name="Drop Down 206">
              <controlPr defaultSize="0" autoLine="0" autoPict="0">
                <anchor moveWithCells="1" sizeWithCells="1">
                  <from>
                    <xdr:col>21</xdr:col>
                    <xdr:colOff>161925</xdr:colOff>
                    <xdr:row>12</xdr:row>
                    <xdr:rowOff>114300</xdr:rowOff>
                  </from>
                  <to>
                    <xdr:col>22</xdr:col>
                    <xdr:colOff>371475</xdr:colOff>
                    <xdr:row>12</xdr:row>
                    <xdr:rowOff>390525</xdr:rowOff>
                  </to>
                </anchor>
              </controlPr>
            </control>
          </mc:Choice>
        </mc:AlternateContent>
        <mc:AlternateContent xmlns:mc="http://schemas.openxmlformats.org/markup-compatibility/2006">
          <mc:Choice Requires="x14">
            <control shapeId="17615" r:id="rId91" name="Drop Down 207">
              <controlPr defaultSize="0" autoLine="0" autoPict="0">
                <anchor moveWithCells="1" sizeWithCells="1">
                  <from>
                    <xdr:col>21</xdr:col>
                    <xdr:colOff>161925</xdr:colOff>
                    <xdr:row>13</xdr:row>
                    <xdr:rowOff>95250</xdr:rowOff>
                  </from>
                  <to>
                    <xdr:col>22</xdr:col>
                    <xdr:colOff>371475</xdr:colOff>
                    <xdr:row>13</xdr:row>
                    <xdr:rowOff>371475</xdr:rowOff>
                  </to>
                </anchor>
              </controlPr>
            </control>
          </mc:Choice>
        </mc:AlternateContent>
        <mc:AlternateContent xmlns:mc="http://schemas.openxmlformats.org/markup-compatibility/2006">
          <mc:Choice Requires="x14">
            <control shapeId="17616" r:id="rId92" name="Drop Down 208">
              <controlPr defaultSize="0" autoLine="0" autoPict="0">
                <anchor moveWithCells="1" sizeWithCells="1">
                  <from>
                    <xdr:col>21</xdr:col>
                    <xdr:colOff>142875</xdr:colOff>
                    <xdr:row>14</xdr:row>
                    <xdr:rowOff>76200</xdr:rowOff>
                  </from>
                  <to>
                    <xdr:col>22</xdr:col>
                    <xdr:colOff>352425</xdr:colOff>
                    <xdr:row>14</xdr:row>
                    <xdr:rowOff>352425</xdr:rowOff>
                  </to>
                </anchor>
              </controlPr>
            </control>
          </mc:Choice>
        </mc:AlternateContent>
        <mc:AlternateContent xmlns:mc="http://schemas.openxmlformats.org/markup-compatibility/2006">
          <mc:Choice Requires="x14">
            <control shapeId="17617" r:id="rId93" name="Drop Down 209">
              <controlPr defaultSize="0" autoLine="0" autoPict="0">
                <anchor moveWithCells="1" sizeWithCells="1">
                  <from>
                    <xdr:col>21</xdr:col>
                    <xdr:colOff>142875</xdr:colOff>
                    <xdr:row>15</xdr:row>
                    <xdr:rowOff>85725</xdr:rowOff>
                  </from>
                  <to>
                    <xdr:col>22</xdr:col>
                    <xdr:colOff>352425</xdr:colOff>
                    <xdr:row>15</xdr:row>
                    <xdr:rowOff>361950</xdr:rowOff>
                  </to>
                </anchor>
              </controlPr>
            </control>
          </mc:Choice>
        </mc:AlternateContent>
        <mc:AlternateContent xmlns:mc="http://schemas.openxmlformats.org/markup-compatibility/2006">
          <mc:Choice Requires="x14">
            <control shapeId="17618" r:id="rId94" name="Drop Down 210">
              <controlPr defaultSize="0" autoLine="0" autoPict="0">
                <anchor moveWithCells="1" sizeWithCells="1">
                  <from>
                    <xdr:col>21</xdr:col>
                    <xdr:colOff>142875</xdr:colOff>
                    <xdr:row>16</xdr:row>
                    <xdr:rowOff>66675</xdr:rowOff>
                  </from>
                  <to>
                    <xdr:col>22</xdr:col>
                    <xdr:colOff>352425</xdr:colOff>
                    <xdr:row>16</xdr:row>
                    <xdr:rowOff>342900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AB18"/>
  <sheetViews>
    <sheetView zoomScale="60" zoomScaleNormal="60" workbookViewId="0">
      <selection activeCell="AC1" sqref="AC1"/>
    </sheetView>
  </sheetViews>
  <sheetFormatPr defaultColWidth="9.140625" defaultRowHeight="15" x14ac:dyDescent="0.25"/>
  <cols>
    <col min="1" max="1" width="29.85546875" style="204" customWidth="1"/>
    <col min="2" max="2" width="11.7109375" style="204" customWidth="1"/>
    <col min="3" max="3" width="12.5703125" style="204" customWidth="1"/>
    <col min="4" max="4" width="13.28515625" style="204" customWidth="1"/>
    <col min="5" max="5" width="13.5703125" style="204" customWidth="1"/>
    <col min="6" max="6" width="13.42578125" style="204" customWidth="1"/>
    <col min="7" max="7" width="12.7109375" style="204" customWidth="1"/>
    <col min="8" max="8" width="18.140625" style="204" customWidth="1"/>
    <col min="9" max="9" width="16.7109375" style="203" customWidth="1"/>
    <col min="10" max="10" width="8.42578125" style="203" customWidth="1"/>
    <col min="11" max="11" width="14.140625" style="204" hidden="1" customWidth="1"/>
    <col min="12" max="12" width="8" style="204" hidden="1" customWidth="1"/>
    <col min="13" max="13" width="8.5703125" style="204" hidden="1" customWidth="1"/>
    <col min="14" max="14" width="8.140625" style="204" hidden="1" customWidth="1"/>
    <col min="15" max="15" width="5.5703125" style="204" hidden="1" customWidth="1"/>
    <col min="16" max="16" width="6.7109375" style="204" hidden="1" customWidth="1"/>
    <col min="17" max="17" width="15.7109375" style="204" hidden="1" customWidth="1"/>
    <col min="18" max="18" width="6.85546875" style="204" hidden="1" customWidth="1"/>
    <col min="19" max="19" width="8.5703125" style="204" hidden="1" customWidth="1"/>
    <col min="20" max="20" width="9.5703125" style="204" hidden="1" customWidth="1"/>
    <col min="21" max="21" width="10.140625" style="204" customWidth="1"/>
    <col min="22" max="16384" width="9.140625" style="204"/>
  </cols>
  <sheetData>
    <row r="1" spans="1:28" ht="40.5" customHeight="1" thickBot="1" x14ac:dyDescent="0.3">
      <c r="A1" s="429" t="s">
        <v>181</v>
      </c>
      <c r="B1" s="430"/>
      <c r="C1" s="430"/>
      <c r="D1" s="430"/>
      <c r="E1" s="430"/>
      <c r="F1" s="430"/>
      <c r="G1" s="430"/>
      <c r="H1" s="430"/>
      <c r="I1" s="431"/>
      <c r="J1" s="30"/>
      <c r="K1" s="8"/>
      <c r="L1" s="8"/>
      <c r="M1" s="8"/>
      <c r="N1" s="8"/>
      <c r="O1" s="8"/>
      <c r="P1" s="8"/>
      <c r="Q1" s="8"/>
      <c r="R1" s="8"/>
      <c r="S1" s="8"/>
      <c r="T1" s="8"/>
      <c r="U1" s="8"/>
      <c r="V1" s="8"/>
      <c r="W1" s="8"/>
      <c r="X1" s="8"/>
      <c r="Y1" s="8"/>
      <c r="Z1" s="8"/>
      <c r="AA1" s="8"/>
      <c r="AB1" s="8"/>
    </row>
    <row r="2" spans="1:28" ht="15.75" thickBot="1" x14ac:dyDescent="0.3">
      <c r="A2" s="8"/>
      <c r="B2" s="8"/>
      <c r="C2" s="8"/>
      <c r="D2" s="8"/>
      <c r="E2" s="8"/>
      <c r="F2" s="8"/>
      <c r="G2" s="8"/>
      <c r="H2" s="8"/>
      <c r="I2" s="30"/>
      <c r="J2" s="30"/>
      <c r="K2" s="8"/>
      <c r="L2" s="8"/>
      <c r="M2" s="8"/>
      <c r="N2" s="8"/>
      <c r="O2" s="8"/>
      <c r="P2" s="8"/>
      <c r="Q2" s="8"/>
      <c r="R2" s="8"/>
      <c r="S2" s="8"/>
      <c r="T2" s="8"/>
      <c r="U2" s="8"/>
      <c r="V2" s="8"/>
      <c r="W2" s="8"/>
      <c r="X2" s="8"/>
      <c r="Y2" s="8"/>
      <c r="Z2" s="8"/>
      <c r="AA2" s="8"/>
      <c r="AB2" s="8"/>
    </row>
    <row r="3" spans="1:28" ht="60" customHeight="1" thickBot="1" x14ac:dyDescent="0.35">
      <c r="A3" s="212" t="s">
        <v>47</v>
      </c>
      <c r="B3" s="213" t="s">
        <v>4</v>
      </c>
      <c r="C3" s="214" t="s">
        <v>5</v>
      </c>
      <c r="D3" s="214" t="s">
        <v>6</v>
      </c>
      <c r="E3" s="214" t="s">
        <v>7</v>
      </c>
      <c r="F3" s="214" t="s">
        <v>8</v>
      </c>
      <c r="G3" s="41" t="s">
        <v>54</v>
      </c>
      <c r="H3" s="39" t="s">
        <v>58</v>
      </c>
      <c r="I3" s="40" t="s">
        <v>55</v>
      </c>
      <c r="J3" s="29"/>
      <c r="K3" s="435" t="s">
        <v>81</v>
      </c>
      <c r="L3" s="435"/>
      <c r="M3" s="432" t="s">
        <v>75</v>
      </c>
      <c r="N3" s="432"/>
      <c r="O3" s="432" t="s">
        <v>80</v>
      </c>
      <c r="P3" s="432"/>
      <c r="Q3" s="432" t="s">
        <v>78</v>
      </c>
      <c r="R3" s="432"/>
      <c r="S3" s="437" t="s">
        <v>79</v>
      </c>
      <c r="T3" s="437"/>
      <c r="U3" s="8"/>
      <c r="V3" s="8"/>
      <c r="W3" s="8"/>
      <c r="X3" s="8"/>
      <c r="Y3" s="8"/>
      <c r="Z3" s="8"/>
      <c r="AA3" s="8"/>
      <c r="AB3" s="8"/>
    </row>
    <row r="4" spans="1:28" ht="49.5" customHeight="1" thickBot="1" x14ac:dyDescent="0.3">
      <c r="A4" s="215" t="s">
        <v>139</v>
      </c>
      <c r="B4" s="43">
        <f>MIN(Monday!E7:E26)</f>
        <v>0</v>
      </c>
      <c r="C4" s="43">
        <f>MIN(Tuesday!E7:E26)</f>
        <v>0</v>
      </c>
      <c r="D4" s="44">
        <f>MIN(Wednesday!E7:E26)</f>
        <v>0</v>
      </c>
      <c r="E4" s="43">
        <f>MIN(Thursday!E7:E26)</f>
        <v>0</v>
      </c>
      <c r="F4" s="43">
        <f>MIN(Friday!E7:E26)</f>
        <v>0</v>
      </c>
      <c r="G4" s="45">
        <f>SUM(B4:F4)</f>
        <v>0</v>
      </c>
      <c r="H4" s="42">
        <v>2.5</v>
      </c>
      <c r="I4" s="35" t="str">
        <f>IF(G4&gt;=H4, "Yes", "No")</f>
        <v>No</v>
      </c>
      <c r="J4" s="27"/>
      <c r="K4" s="435"/>
      <c r="L4" s="435"/>
      <c r="M4" s="433">
        <f>R6</f>
        <v>0</v>
      </c>
      <c r="N4" s="433"/>
      <c r="O4" s="433">
        <f>R5</f>
        <v>0</v>
      </c>
      <c r="P4" s="433"/>
      <c r="Q4" s="445">
        <f>IF(ISERROR(O4/M4),0,O4/M4)</f>
        <v>0</v>
      </c>
      <c r="R4" s="445"/>
      <c r="S4" s="438" t="str">
        <f>IF(Q4&lt;=0.5, "Yes", "No")</f>
        <v>Yes</v>
      </c>
      <c r="T4" s="438"/>
      <c r="U4" s="8"/>
      <c r="V4" s="8"/>
      <c r="W4" s="8"/>
      <c r="X4" s="8"/>
      <c r="Y4" s="8"/>
      <c r="Z4" s="8"/>
      <c r="AA4" s="8"/>
      <c r="AB4" s="8"/>
    </row>
    <row r="5" spans="1:28" ht="49.5" hidden="1" customHeight="1" x14ac:dyDescent="0.25">
      <c r="A5" s="216"/>
      <c r="B5" s="91"/>
      <c r="C5" s="91"/>
      <c r="D5" s="92"/>
      <c r="E5" s="91"/>
      <c r="F5" s="91"/>
      <c r="G5" s="93"/>
      <c r="H5" s="94"/>
      <c r="I5" s="95"/>
      <c r="J5" s="27"/>
      <c r="K5" s="434" t="s">
        <v>77</v>
      </c>
      <c r="L5" s="434"/>
      <c r="M5" s="217">
        <f>MAX(Monday!F7:F26)</f>
        <v>0</v>
      </c>
      <c r="N5" s="217">
        <f>MAX(Tuesday!F7:F26)</f>
        <v>0</v>
      </c>
      <c r="O5" s="217">
        <f>MAX(Wednesday!F7:F26)</f>
        <v>0</v>
      </c>
      <c r="P5" s="217">
        <f>MAX(Thursday!F7:F26)</f>
        <v>0</v>
      </c>
      <c r="Q5" s="218">
        <f>MAX(Friday!F7:F26)</f>
        <v>0</v>
      </c>
      <c r="R5" s="104">
        <f>SUM(M5:Q5)</f>
        <v>0</v>
      </c>
      <c r="S5" s="8"/>
      <c r="T5" s="8"/>
      <c r="U5" s="8"/>
      <c r="V5" s="8"/>
      <c r="W5" s="8"/>
      <c r="X5" s="8"/>
      <c r="Y5" s="8"/>
      <c r="Z5" s="8"/>
      <c r="AA5" s="8"/>
      <c r="AB5" s="8"/>
    </row>
    <row r="6" spans="1:28" s="205" customFormat="1" ht="22.5" hidden="1" customHeight="1" x14ac:dyDescent="0.25">
      <c r="A6" s="9"/>
      <c r="B6" s="10"/>
      <c r="C6" s="10"/>
      <c r="D6" s="10"/>
      <c r="E6" s="10"/>
      <c r="F6" s="10"/>
      <c r="G6" s="28"/>
      <c r="H6" s="28"/>
      <c r="I6" s="28"/>
      <c r="J6" s="28"/>
      <c r="K6" s="434" t="s">
        <v>76</v>
      </c>
      <c r="L6" s="434"/>
      <c r="M6" s="217">
        <f>MAX(Monday!E7:E26)</f>
        <v>0</v>
      </c>
      <c r="N6" s="217">
        <f>MAX(Tuesday!E7:E26)</f>
        <v>0</v>
      </c>
      <c r="O6" s="217">
        <f>MAX(Wednesday!E7:E26)</f>
        <v>0</v>
      </c>
      <c r="P6" s="217">
        <f>MAX(Thursday!E7:E26)</f>
        <v>0</v>
      </c>
      <c r="Q6" s="218">
        <f>MAX(Friday!E7:E26)</f>
        <v>0</v>
      </c>
      <c r="R6" s="105">
        <f>SUM(M6:Q6)</f>
        <v>0</v>
      </c>
      <c r="S6" s="28"/>
      <c r="T6" s="28"/>
      <c r="U6" s="28"/>
      <c r="V6" s="28"/>
      <c r="W6" s="28"/>
      <c r="X6" s="28"/>
      <c r="Y6" s="28"/>
      <c r="Z6" s="28"/>
      <c r="AA6" s="28"/>
      <c r="AB6" s="28"/>
    </row>
    <row r="7" spans="1:28" s="203" customFormat="1" ht="7.5" customHeight="1" thickBot="1" x14ac:dyDescent="0.3">
      <c r="A7" s="29"/>
      <c r="B7" s="10"/>
      <c r="C7" s="10"/>
      <c r="D7" s="10"/>
      <c r="E7" s="10"/>
      <c r="F7" s="10"/>
      <c r="G7" s="30"/>
      <c r="H7" s="30"/>
      <c r="I7" s="30"/>
      <c r="J7" s="30"/>
      <c r="K7" s="219"/>
      <c r="L7" s="219"/>
      <c r="M7" s="219"/>
      <c r="N7" s="219"/>
      <c r="O7" s="219"/>
      <c r="P7" s="219"/>
      <c r="Q7" s="219"/>
      <c r="R7" s="30"/>
      <c r="S7" s="30"/>
      <c r="T7" s="30"/>
      <c r="U7" s="30"/>
      <c r="V7" s="30"/>
      <c r="W7" s="30"/>
      <c r="X7" s="30"/>
      <c r="Y7" s="30"/>
      <c r="Z7" s="30"/>
      <c r="AA7" s="30"/>
      <c r="AB7" s="30"/>
    </row>
    <row r="8" spans="1:28" ht="48" customHeight="1" thickBot="1" x14ac:dyDescent="0.3">
      <c r="A8" s="8"/>
      <c r="B8" s="213" t="s">
        <v>4</v>
      </c>
      <c r="C8" s="214" t="s">
        <v>5</v>
      </c>
      <c r="D8" s="214" t="s">
        <v>6</v>
      </c>
      <c r="E8" s="214" t="s">
        <v>7</v>
      </c>
      <c r="F8" s="214" t="s">
        <v>8</v>
      </c>
      <c r="G8" s="41" t="s">
        <v>54</v>
      </c>
      <c r="H8" s="39" t="s">
        <v>59</v>
      </c>
      <c r="I8" s="40" t="s">
        <v>55</v>
      </c>
      <c r="J8" s="220"/>
      <c r="K8" s="439" t="s">
        <v>84</v>
      </c>
      <c r="L8" s="440"/>
      <c r="M8" s="440"/>
      <c r="N8" s="221" t="s">
        <v>4</v>
      </c>
      <c r="O8" s="221" t="s">
        <v>5</v>
      </c>
      <c r="P8" s="221" t="s">
        <v>6</v>
      </c>
      <c r="Q8" s="221" t="s">
        <v>7</v>
      </c>
      <c r="R8" s="96" t="s">
        <v>8</v>
      </c>
      <c r="S8" s="97" t="s">
        <v>54</v>
      </c>
      <c r="T8" s="8"/>
      <c r="U8" s="8"/>
      <c r="V8" s="8"/>
      <c r="W8" s="8"/>
      <c r="X8" s="8"/>
      <c r="Y8" s="8"/>
      <c r="Z8" s="8"/>
      <c r="AA8" s="8"/>
      <c r="AB8" s="8"/>
    </row>
    <row r="9" spans="1:28" s="203" customFormat="1" ht="50.25" customHeight="1" x14ac:dyDescent="0.25">
      <c r="A9" s="33" t="s">
        <v>56</v>
      </c>
      <c r="B9" s="54">
        <f>IF(COUNTIF(Monday!M7:M26,"No")&gt;0, "Check grains and m/ma crediting", MIN(Monday!J7:J26))</f>
        <v>0</v>
      </c>
      <c r="C9" s="54">
        <f>IF(COUNTIF(Tuesday!M7:M26,"No")&gt;0, "Check grains and m/ma crediting", MIN(Tuesday!J7:J26))</f>
        <v>0</v>
      </c>
      <c r="D9" s="54">
        <f>IF(COUNTIF(Wednesday!M7:M26,"No")&gt;0, "Check grains and m/ma crediting", MIN(Wednesday!J7:J26))</f>
        <v>0</v>
      </c>
      <c r="E9" s="54">
        <f>IF(COUNTIF(Thursday!M7:M26,"No")&gt;0, "Check grains and m/ma crediting", MIN(Thursday!J7:J26))</f>
        <v>0</v>
      </c>
      <c r="F9" s="54">
        <f>IF(COUNTIF(Friday!M7:M26,"No")&gt;0, "Check grains and m/ma crediting", MIN(Friday!J7:J26))</f>
        <v>0</v>
      </c>
      <c r="G9" s="49">
        <f>SUM(B9:F9)</f>
        <v>0</v>
      </c>
      <c r="H9" s="47">
        <v>5</v>
      </c>
      <c r="I9" s="118" t="str">
        <f>IF(G9&gt;=H9, "Yes","No")</f>
        <v>No</v>
      </c>
      <c r="J9" s="31"/>
      <c r="K9" s="440" t="s">
        <v>85</v>
      </c>
      <c r="L9" s="440"/>
      <c r="M9" s="222" t="s">
        <v>82</v>
      </c>
      <c r="N9" s="223">
        <f>MAX(Monday!G7:G26)</f>
        <v>0</v>
      </c>
      <c r="O9" s="223">
        <f>MAX(Tuesday!G7:G26)</f>
        <v>0</v>
      </c>
      <c r="P9" s="223">
        <f>MAX(Wednesday!G7:G26)</f>
        <v>0</v>
      </c>
      <c r="Q9" s="223">
        <f>MAX(Thursday!G7:G26)</f>
        <v>0</v>
      </c>
      <c r="R9" s="223">
        <f>MAX(Friday!G7:G26)</f>
        <v>0</v>
      </c>
      <c r="S9" s="98">
        <f>SUM(N9:R9)</f>
        <v>0</v>
      </c>
      <c r="T9" s="30"/>
      <c r="U9" s="436" t="s">
        <v>126</v>
      </c>
      <c r="V9" s="436"/>
      <c r="W9" s="436"/>
      <c r="X9" s="436"/>
      <c r="Y9" s="436"/>
      <c r="Z9" s="436"/>
      <c r="AA9" s="436"/>
      <c r="AB9" s="436"/>
    </row>
    <row r="10" spans="1:28" s="203" customFormat="1" ht="50.25" customHeight="1" thickBot="1" x14ac:dyDescent="0.3">
      <c r="A10" s="34" t="s">
        <v>57</v>
      </c>
      <c r="B10" s="55">
        <f>IF(COUNTIF(Monday!M7:M26,"No")&gt;0,"Check grains and m/ma crediting",MAX(Monday!J7:J26))</f>
        <v>0</v>
      </c>
      <c r="C10" s="55">
        <f>IF(COUNTIF(Tuesday!M7:M26,"No")&gt;0,"Check grains and m/ma crediting",MAX(Tuesday!J7:J26))</f>
        <v>0</v>
      </c>
      <c r="D10" s="55">
        <f>IF(COUNTIF(Wednesday!M7:M26,"No")&gt;0,"Check grains and m/ma crediting",MAX(Wednesday!J7:J26))</f>
        <v>0</v>
      </c>
      <c r="E10" s="55">
        <f>IF(COUNTIF(Thursday!M7:M26,"No")&gt;0,"Check grains and m/ma crediting",MAX(Thursday!J7:J26))</f>
        <v>0</v>
      </c>
      <c r="F10" s="55">
        <f>IF(COUNTIF(Friday!M7:M26,"No")&gt;0,"Check grains and m/ma crediting",MAX(Friday!J7:J26))</f>
        <v>0</v>
      </c>
      <c r="G10" s="50">
        <f>SUM(B10:F10)</f>
        <v>0</v>
      </c>
      <c r="H10" s="48">
        <v>10</v>
      </c>
      <c r="I10" s="46" t="str">
        <f>IF(G10=0,"",IF(G10&gt;H10,"No","Yes"))</f>
        <v/>
      </c>
      <c r="J10" s="31"/>
      <c r="K10" s="441"/>
      <c r="L10" s="441"/>
      <c r="M10" s="224" t="s">
        <v>83</v>
      </c>
      <c r="N10" s="225">
        <f>MAX(Monday!H7:H26)</f>
        <v>0</v>
      </c>
      <c r="O10" s="225">
        <f>MAX(Tuesday!H7:H26)</f>
        <v>0</v>
      </c>
      <c r="P10" s="223">
        <f>MAX(Wednesday!H7:H26)</f>
        <v>0</v>
      </c>
      <c r="Q10" s="223">
        <f>MAX(Thursday!H7:H26)</f>
        <v>0</v>
      </c>
      <c r="R10" s="223">
        <f>MAX(Friday!H7:H26)</f>
        <v>0</v>
      </c>
      <c r="S10" s="98">
        <f>SUM(N10:R10)</f>
        <v>0</v>
      </c>
      <c r="T10" s="30"/>
      <c r="U10" s="436"/>
      <c r="V10" s="436"/>
      <c r="W10" s="436"/>
      <c r="X10" s="436"/>
      <c r="Y10" s="436"/>
      <c r="Z10" s="436"/>
      <c r="AA10" s="436"/>
      <c r="AB10" s="436"/>
    </row>
    <row r="11" spans="1:28" s="203" customFormat="1" ht="51.75" customHeight="1" thickBot="1" x14ac:dyDescent="0.3">
      <c r="A11" s="108" t="s">
        <v>50</v>
      </c>
      <c r="B11" s="109" t="s">
        <v>51</v>
      </c>
      <c r="C11" s="110">
        <f>IF(COUNTIF(B9:F9,"Check grains and m/ma crediting")&gt;0,"Check grains and m/ma crediting",SUM(Monday:Friday!J7:J26)-SUM(Monday:Friday!L7:L26))</f>
        <v>0</v>
      </c>
      <c r="D11" s="109" t="s">
        <v>52</v>
      </c>
      <c r="E11" s="111">
        <f>SUM(Monday:Friday!K7:K26)</f>
        <v>0</v>
      </c>
      <c r="F11" s="109" t="s">
        <v>53</v>
      </c>
      <c r="G11" s="112" t="str">
        <f>IF(ISERROR(E11/C11),"",E11/C11)</f>
        <v/>
      </c>
      <c r="H11" s="113">
        <v>1</v>
      </c>
      <c r="I11" s="119" t="str">
        <f>IF(G11&gt;=1,"Yes",IF(G11&lt;0.5,"No","Check for Waiver"))</f>
        <v>Yes</v>
      </c>
      <c r="J11" s="31"/>
      <c r="K11" s="442" t="s">
        <v>86</v>
      </c>
      <c r="L11" s="442"/>
      <c r="M11" s="442"/>
      <c r="N11" s="443" t="str">
        <f>IF(AND(S10&gt;0,S9&lt;2), "Check starchy vegetable crediting", "")</f>
        <v/>
      </c>
      <c r="O11" s="444"/>
      <c r="P11" s="219"/>
      <c r="Q11" s="219"/>
      <c r="R11" s="30"/>
      <c r="S11" s="30"/>
      <c r="T11" s="30"/>
      <c r="U11" s="436"/>
      <c r="V11" s="436"/>
      <c r="W11" s="436"/>
      <c r="X11" s="436"/>
      <c r="Y11" s="436"/>
      <c r="Z11" s="436"/>
      <c r="AA11" s="436"/>
      <c r="AB11" s="436"/>
    </row>
    <row r="12" spans="1:28" s="203" customFormat="1" ht="15.75" thickBot="1" x14ac:dyDescent="0.3">
      <c r="A12" s="28"/>
      <c r="B12" s="31"/>
      <c r="C12" s="31"/>
      <c r="D12" s="31"/>
      <c r="E12" s="31"/>
      <c r="F12" s="31"/>
      <c r="G12" s="51"/>
      <c r="H12" s="30"/>
      <c r="I12" s="30"/>
      <c r="J12" s="32"/>
      <c r="K12" s="219"/>
      <c r="L12" s="219"/>
      <c r="M12" s="219"/>
      <c r="N12" s="219"/>
      <c r="O12" s="219"/>
      <c r="P12" s="219"/>
      <c r="Q12" s="219"/>
      <c r="R12" s="30"/>
      <c r="S12" s="30"/>
      <c r="T12" s="30"/>
      <c r="U12" s="30"/>
      <c r="V12" s="30"/>
      <c r="W12" s="30"/>
      <c r="X12" s="30"/>
      <c r="Y12" s="30"/>
      <c r="Z12" s="30"/>
      <c r="AA12" s="30"/>
      <c r="AB12" s="30"/>
    </row>
    <row r="13" spans="1:28" s="203" customFormat="1" ht="62.25" customHeight="1" thickBot="1" x14ac:dyDescent="0.3">
      <c r="A13" s="8"/>
      <c r="B13" s="213" t="s">
        <v>4</v>
      </c>
      <c r="C13" s="214" t="s">
        <v>5</v>
      </c>
      <c r="D13" s="214" t="s">
        <v>6</v>
      </c>
      <c r="E13" s="214" t="s">
        <v>7</v>
      </c>
      <c r="F13" s="226" t="s">
        <v>8</v>
      </c>
      <c r="G13" s="41" t="s">
        <v>54</v>
      </c>
      <c r="H13" s="39" t="s">
        <v>58</v>
      </c>
      <c r="I13" s="40" t="s">
        <v>55</v>
      </c>
      <c r="J13" s="30"/>
      <c r="K13" s="219"/>
      <c r="L13" s="219"/>
      <c r="M13" s="219"/>
      <c r="N13" s="219"/>
      <c r="O13" s="219"/>
      <c r="P13" s="219"/>
      <c r="Q13" s="219"/>
      <c r="R13" s="30"/>
      <c r="S13" s="30"/>
      <c r="T13" s="30"/>
      <c r="U13" s="30"/>
      <c r="V13" s="30"/>
      <c r="W13" s="30"/>
      <c r="X13" s="30"/>
      <c r="Y13" s="30"/>
      <c r="Z13" s="30"/>
      <c r="AA13" s="30"/>
      <c r="AB13" s="30"/>
    </row>
    <row r="14" spans="1:28" ht="42.75" customHeight="1" thickBot="1" x14ac:dyDescent="0.3">
      <c r="A14" s="11" t="s">
        <v>11</v>
      </c>
      <c r="B14" s="53">
        <f>MIN(Monday!N7:N26)</f>
        <v>0</v>
      </c>
      <c r="C14" s="53">
        <f>MIN(Tuesday!N7:N26)</f>
        <v>0</v>
      </c>
      <c r="D14" s="53">
        <f>MIN(Wednesday!N7:N26)</f>
        <v>0</v>
      </c>
      <c r="E14" s="53">
        <f>MIN(Thursday!N7:N26)</f>
        <v>0</v>
      </c>
      <c r="F14" s="53">
        <f>MIN(Friday!N7:N26)</f>
        <v>0</v>
      </c>
      <c r="G14" s="45">
        <f>SUM(B14:F14)</f>
        <v>0</v>
      </c>
      <c r="H14" s="52">
        <v>5</v>
      </c>
      <c r="I14" s="38" t="str">
        <f>IF(G14&gt;=H14, "Yes", "No")</f>
        <v>No</v>
      </c>
      <c r="J14" s="30"/>
      <c r="K14" s="219"/>
      <c r="L14" s="219"/>
      <c r="M14" s="219"/>
      <c r="N14" s="219"/>
      <c r="O14" s="219"/>
      <c r="P14" s="219"/>
      <c r="Q14" s="219"/>
      <c r="R14" s="8"/>
      <c r="S14" s="8"/>
      <c r="T14" s="8"/>
      <c r="U14" s="8"/>
      <c r="V14" s="8"/>
      <c r="W14" s="8"/>
      <c r="X14" s="8"/>
      <c r="Y14" s="8"/>
      <c r="Z14" s="8"/>
      <c r="AA14" s="8"/>
      <c r="AB14" s="8"/>
    </row>
    <row r="15" spans="1:28" ht="98.25" customHeight="1" x14ac:dyDescent="0.25">
      <c r="A15" s="114" t="s">
        <v>99</v>
      </c>
      <c r="B15" s="36" t="str">
        <f>Monday!W5</f>
        <v/>
      </c>
      <c r="C15" s="36" t="str">
        <f>Tuesday!W5</f>
        <v/>
      </c>
      <c r="D15" s="36" t="str">
        <f>Wednesday!W5</f>
        <v/>
      </c>
      <c r="E15" s="36" t="str">
        <f>Thursday!W5</f>
        <v/>
      </c>
      <c r="F15" s="37" t="str">
        <f>Friday!W5</f>
        <v/>
      </c>
      <c r="G15" s="8"/>
      <c r="H15" s="8"/>
      <c r="I15" s="30"/>
      <c r="J15" s="30"/>
      <c r="K15" s="219"/>
      <c r="L15" s="219"/>
      <c r="M15" s="219"/>
      <c r="N15" s="219"/>
      <c r="O15" s="219"/>
      <c r="P15" s="219"/>
      <c r="Q15" s="219"/>
      <c r="R15" s="8"/>
      <c r="S15" s="8"/>
      <c r="T15" s="8"/>
      <c r="U15" s="8"/>
      <c r="V15" s="8"/>
      <c r="W15" s="8"/>
      <c r="X15" s="8"/>
      <c r="Y15" s="8"/>
      <c r="Z15" s="8"/>
      <c r="AA15" s="8"/>
      <c r="AB15" s="8"/>
    </row>
    <row r="16" spans="1:28" ht="61.5" hidden="1" customHeight="1" x14ac:dyDescent="0.25">
      <c r="A16" s="206" t="s">
        <v>38</v>
      </c>
      <c r="B16" s="207">
        <f>Monday!W8</f>
        <v>0</v>
      </c>
      <c r="C16" s="207">
        <f>Tuesday!W8</f>
        <v>0</v>
      </c>
      <c r="D16" s="207">
        <f>Wednesday!W8</f>
        <v>0</v>
      </c>
      <c r="E16" s="207">
        <f>Thursday!W8</f>
        <v>0</v>
      </c>
      <c r="F16" s="208">
        <f>Friday!W8</f>
        <v>0</v>
      </c>
      <c r="K16" s="90"/>
      <c r="L16" s="90"/>
      <c r="M16" s="90"/>
      <c r="N16" s="90"/>
      <c r="O16" s="90"/>
      <c r="P16" s="90"/>
      <c r="Q16" s="90"/>
    </row>
    <row r="17" spans="1:17" ht="51" hidden="1" customHeight="1" thickBot="1" x14ac:dyDescent="0.3">
      <c r="A17" s="209" t="s">
        <v>40</v>
      </c>
      <c r="B17" s="210">
        <f>Monday!W9</f>
        <v>0</v>
      </c>
      <c r="C17" s="210">
        <f>Tuesday!W9</f>
        <v>0</v>
      </c>
      <c r="D17" s="210">
        <f>Wednesday!W9</f>
        <v>0</v>
      </c>
      <c r="E17" s="210">
        <f>Thursday!W9</f>
        <v>0</v>
      </c>
      <c r="F17" s="211">
        <f>Friday!W9</f>
        <v>0</v>
      </c>
      <c r="K17" s="90"/>
      <c r="L17" s="90"/>
      <c r="M17" s="90"/>
      <c r="N17" s="90"/>
      <c r="O17" s="90"/>
      <c r="P17" s="90"/>
      <c r="Q17" s="90"/>
    </row>
    <row r="18" spans="1:17" ht="54" customHeight="1" x14ac:dyDescent="0.25">
      <c r="K18" s="90"/>
      <c r="L18" s="90"/>
      <c r="M18" s="90"/>
      <c r="N18" s="90"/>
      <c r="O18" s="90"/>
      <c r="P18" s="90"/>
      <c r="Q18" s="90"/>
    </row>
  </sheetData>
  <sheetProtection algorithmName="SHA-512" hashValue="MUU3bVhztqJ09hi+hjk3AisQBBFEeJbXmfPaYsVjhtAUC913MoK0hww5miluE1JheyFueQAVTN5To6PESdbLcA==" saltValue="JjWJ+EgUkNUoEx8PCaMtOA==" spinCount="100000" sheet="1" selectLockedCells="1"/>
  <mergeCells count="17">
    <mergeCell ref="K6:L6"/>
    <mergeCell ref="K3:L4"/>
    <mergeCell ref="U9:AB11"/>
    <mergeCell ref="S3:T3"/>
    <mergeCell ref="S4:T4"/>
    <mergeCell ref="K8:M8"/>
    <mergeCell ref="K9:L10"/>
    <mergeCell ref="K11:M11"/>
    <mergeCell ref="N11:O11"/>
    <mergeCell ref="Q3:R3"/>
    <mergeCell ref="Q4:R4"/>
    <mergeCell ref="K5:L5"/>
    <mergeCell ref="A1:I1"/>
    <mergeCell ref="M3:N3"/>
    <mergeCell ref="O3:P3"/>
    <mergeCell ref="O4:P4"/>
    <mergeCell ref="M4:N4"/>
  </mergeCells>
  <conditionalFormatting sqref="B15:F17">
    <cfRule type="containsText" dxfId="21" priority="40" stopIfTrue="1" operator="containsText" text="Yes">
      <formula>NOT(ISERROR(SEARCH("Yes",B15)))</formula>
    </cfRule>
    <cfRule type="containsText" dxfId="20" priority="41" stopIfTrue="1" operator="containsText" text="No">
      <formula>NOT(ISERROR(SEARCH("No",B15)))</formula>
    </cfRule>
  </conditionalFormatting>
  <conditionalFormatting sqref="I4:J5">
    <cfRule type="containsText" dxfId="19" priority="20" operator="containsText" text="NO">
      <formula>NOT(ISERROR(SEARCH("NO",I4)))</formula>
    </cfRule>
    <cfRule type="cellIs" dxfId="18" priority="34" operator="equal">
      <formula>"YES"</formula>
    </cfRule>
  </conditionalFormatting>
  <conditionalFormatting sqref="B4:F5">
    <cfRule type="cellIs" dxfId="17" priority="23" operator="lessThan">
      <formula>0.5</formula>
    </cfRule>
  </conditionalFormatting>
  <conditionalFormatting sqref="B9:F9">
    <cfRule type="cellIs" dxfId="16" priority="22" operator="lessThan">
      <formula>1</formula>
    </cfRule>
  </conditionalFormatting>
  <conditionalFormatting sqref="B14:F14">
    <cfRule type="cellIs" dxfId="15" priority="21" operator="lessThan">
      <formula>1</formula>
    </cfRule>
  </conditionalFormatting>
  <conditionalFormatting sqref="I14">
    <cfRule type="containsText" dxfId="14" priority="15" operator="containsText" text="NO">
      <formula>NOT(ISERROR(SEARCH("NO",I14)))</formula>
    </cfRule>
    <cfRule type="cellIs" dxfId="13" priority="16" operator="equal">
      <formula>"YES"</formula>
    </cfRule>
  </conditionalFormatting>
  <conditionalFormatting sqref="I9 I11">
    <cfRule type="containsText" dxfId="12" priority="12" operator="containsText" text="No">
      <formula>NOT(ISERROR(SEARCH("No",I9)))</formula>
    </cfRule>
    <cfRule type="containsText" dxfId="11" priority="13" operator="containsText" text="Yes">
      <formula>NOT(ISERROR(SEARCH("Yes",I9)))</formula>
    </cfRule>
  </conditionalFormatting>
  <conditionalFormatting sqref="B9:F10">
    <cfRule type="containsText" dxfId="10" priority="11" stopIfTrue="1" operator="containsText" text="Check">
      <formula>NOT(ISERROR(SEARCH("Check",B9)))</formula>
    </cfRule>
  </conditionalFormatting>
  <conditionalFormatting sqref="C11">
    <cfRule type="containsText" dxfId="9" priority="10" stopIfTrue="1" operator="containsText" text="Check">
      <formula>NOT(ISERROR(SEARCH("Check",C11)))</formula>
    </cfRule>
  </conditionalFormatting>
  <conditionalFormatting sqref="S4:T4">
    <cfRule type="containsText" dxfId="8" priority="8" stopIfTrue="1" operator="containsText" text="No">
      <formula>NOT(ISERROR(SEARCH("No",S4)))</formula>
    </cfRule>
    <cfRule type="containsText" dxfId="7" priority="9" stopIfTrue="1" operator="containsText" text="Yes">
      <formula>NOT(ISERROR(SEARCH("Yes",S4)))</formula>
    </cfRule>
  </conditionalFormatting>
  <conditionalFormatting sqref="N11:O11">
    <cfRule type="containsText" dxfId="6" priority="7" stopIfTrue="1" operator="containsText" text="starchy">
      <formula>NOT(ISERROR(SEARCH("starchy",N11)))</formula>
    </cfRule>
  </conditionalFormatting>
  <conditionalFormatting sqref="I11">
    <cfRule type="containsText" dxfId="5" priority="6" stopIfTrue="1" operator="containsText" text="Check">
      <formula>NOT(ISERROR(SEARCH("Check",I11)))</formula>
    </cfRule>
  </conditionalFormatting>
  <conditionalFormatting sqref="B4">
    <cfRule type="cellIs" dxfId="4" priority="5" stopIfTrue="1" operator="greaterThanOrEqual">
      <formula>0.5</formula>
    </cfRule>
  </conditionalFormatting>
  <conditionalFormatting sqref="C4">
    <cfRule type="cellIs" dxfId="3" priority="4" stopIfTrue="1" operator="greaterThanOrEqual">
      <formula>0.5</formula>
    </cfRule>
  </conditionalFormatting>
  <conditionalFormatting sqref="D4">
    <cfRule type="cellIs" dxfId="2" priority="3" stopIfTrue="1" operator="greaterThanOrEqual">
      <formula>0.5</formula>
    </cfRule>
  </conditionalFormatting>
  <conditionalFormatting sqref="E4">
    <cfRule type="cellIs" dxfId="1" priority="2" stopIfTrue="1" operator="greaterThanOrEqual">
      <formula>0.5</formula>
    </cfRule>
  </conditionalFormatting>
  <conditionalFormatting sqref="F4">
    <cfRule type="cellIs" dxfId="0" priority="1" stopIfTrue="1" operator="greaterThanOrEqual">
      <formula>0.5</formula>
    </cfRule>
  </conditionalFormatting>
  <hyperlinks>
    <hyperlink ref="B3" location="Monday!A1" display="Monday" xr:uid="{00000000-0004-0000-0900-000000000000}"/>
    <hyperlink ref="B8" location="Monday!A1" display="Monday" xr:uid="{00000000-0004-0000-0900-000001000000}"/>
    <hyperlink ref="C3" location="Tuesday!A1" display="Tuesday" xr:uid="{00000000-0004-0000-0900-000002000000}"/>
    <hyperlink ref="C8" location="Tuesday!A1" display="Tuesday" xr:uid="{00000000-0004-0000-0900-000003000000}"/>
    <hyperlink ref="D3" location="Wednesday!A1" display="Wednesday" xr:uid="{00000000-0004-0000-0900-000004000000}"/>
    <hyperlink ref="D8" location="Wednesday!A1" display="Wednesday" xr:uid="{00000000-0004-0000-0900-000005000000}"/>
    <hyperlink ref="D13" location="Wednesday!A1" display="Wednesday" xr:uid="{00000000-0004-0000-0900-000006000000}"/>
    <hyperlink ref="E3" location="Thursday!A1" display="Thursday" xr:uid="{00000000-0004-0000-0900-000007000000}"/>
    <hyperlink ref="E8" location="Thursday!A1" display="Thursday" xr:uid="{00000000-0004-0000-0900-000008000000}"/>
    <hyperlink ref="E13" location="Thursday!A1" display="Thursday" xr:uid="{00000000-0004-0000-0900-000009000000}"/>
    <hyperlink ref="F3" location="Friday!A1" display="Friday" xr:uid="{00000000-0004-0000-0900-00000A000000}"/>
    <hyperlink ref="F8" location="Friday!A1" display="Friday" xr:uid="{00000000-0004-0000-0900-00000B000000}"/>
    <hyperlink ref="F13" location="Friday!A1" display="Friday" xr:uid="{00000000-0004-0000-0900-00000C000000}"/>
    <hyperlink ref="A3" location="'Breakfast Worksheet Instruction'!A1" display="Go to instructions" xr:uid="{00000000-0004-0000-0900-00000D000000}"/>
    <hyperlink ref="C13" location="Tuesday!A1" display="Tuesday" xr:uid="{00000000-0004-0000-0900-00000E000000}"/>
    <hyperlink ref="B13" location="Monday!A1" display="Monday" xr:uid="{00000000-0004-0000-0900-00000F000000}"/>
  </hyperlinks>
  <pageMargins left="0.7" right="0.7" top="0.75" bottom="0.75" header="0.3" footer="0.3"/>
  <pageSetup scale="52" orientation="landscape" r:id="rId1"/>
  <headerFooter>
    <oddHeader>&amp;L&amp;G</oddHeader>
    <oddFooter>Page &amp;P</oddFooter>
  </headerFooter>
  <ignoredErrors>
    <ignoredError sqref="M4:O4 N11 N9:R10 P4:R4" unlockedFormula="1"/>
  </ignoredError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dropdowns</vt:lpstr>
      <vt:lpstr>Breakfast Worksheet Instruction</vt:lpstr>
      <vt:lpstr>SFA Notes</vt:lpstr>
      <vt:lpstr>All Meals</vt:lpstr>
      <vt:lpstr>Monday</vt:lpstr>
      <vt:lpstr>Tuesday</vt:lpstr>
      <vt:lpstr>Wednesday</vt:lpstr>
      <vt:lpstr>Thursday</vt:lpstr>
      <vt:lpstr>Friday</vt:lpstr>
      <vt:lpstr>Weekly Report</vt:lpstr>
      <vt:lpstr>Cups</vt:lpstr>
      <vt:lpstr>cups1</vt:lpstr>
      <vt:lpstr>grains</vt:lpstr>
      <vt:lpstr>meals</vt:lpstr>
      <vt:lpstr>Milk</vt:lpstr>
      <vt:lpstr>'Breakfast Worksheet Instruction'!Print_Area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netteluser</dc:creator>
  <cp:lastModifiedBy>Menjor, Patrick</cp:lastModifiedBy>
  <cp:lastPrinted>2013-06-26T20:16:33Z</cp:lastPrinted>
  <dcterms:created xsi:type="dcterms:W3CDTF">2012-03-21T19:15:44Z</dcterms:created>
  <dcterms:modified xsi:type="dcterms:W3CDTF">2022-04-06T12:06:42Z</dcterms:modified>
</cp:coreProperties>
</file>